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hfeldbe\Desktop\"/>
    </mc:Choice>
  </mc:AlternateContent>
  <xr:revisionPtr revIDLastSave="0" documentId="8_{5840B09B-3607-4712-B8FA-BD7B470CF7CA}" xr6:coauthVersionLast="47" xr6:coauthVersionMax="47" xr10:uidLastSave="{00000000-0000-0000-0000-000000000000}"/>
  <bookViews>
    <workbookView xWindow="-120" yWindow="-120" windowWidth="22920" windowHeight="13800" tabRatio="816" activeTab="2" xr2:uid="{00000000-000D-0000-FFFF-FFFF00000000}"/>
  </bookViews>
  <sheets>
    <sheet name="Startseite" sheetId="1" r:id="rId1"/>
    <sheet name="Ausgaben_Übersicht" sheetId="2" r:id="rId2"/>
    <sheet name="Beiträge&amp;Gebühren" sheetId="3" r:id="rId3"/>
    <sheet name="Fahrten Dienstreisen" sheetId="4" r:id="rId4"/>
    <sheet name="Fahrten Wohnung-Studienort" sheetId="5" r:id="rId5"/>
    <sheet name="Fahrten Lerngemeinschaften" sheetId="6" r:id="rId6"/>
    <sheet name="Fahrten Familienheimfahrten" sheetId="7" r:id="rId7"/>
    <sheet name="Kosten für Arbeitsmittel" sheetId="8" r:id="rId8"/>
    <sheet name="Bewerbungskosten" sheetId="9" r:id="rId9"/>
    <sheet name="Fortbildungskosten" sheetId="10" r:id="rId10"/>
    <sheet name="Umzugskosten" sheetId="11" r:id="rId11"/>
    <sheet name="Sonstige Ausgaben" sheetId="12" r:id="rId12"/>
    <sheet name="Sonderausgaben" sheetId="13" r:id="rId13"/>
  </sheets>
  <definedNames>
    <definedName name="Excel_BuiltIn__FilterDatabase" localSheetId="1">Ausgaben_Übersicht!$C$7:$I$19</definedName>
    <definedName name="Excel_BuiltIn__FilterDatabase" localSheetId="6">#REF!</definedName>
    <definedName name="Excel_BuiltIn__FilterDatabase" localSheetId="5">'Fahrten Familienheimfahrten'!$C$5:$M$36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8" l="1"/>
  <c r="F10" i="8"/>
  <c r="G11" i="8"/>
  <c r="F37" i="3"/>
  <c r="E8" i="2"/>
  <c r="L36" i="4"/>
  <c r="E9" i="2"/>
  <c r="L19" i="5"/>
  <c r="L35" i="5"/>
  <c r="E10" i="2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M36" i="6"/>
  <c r="E11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E12" i="2"/>
  <c r="F14" i="8"/>
  <c r="F37" i="8"/>
  <c r="E13" i="2"/>
  <c r="F10" i="9"/>
  <c r="F37" i="9"/>
  <c r="E14" i="2"/>
  <c r="F37" i="10"/>
  <c r="E15" i="2"/>
  <c r="F25" i="11"/>
  <c r="E16" i="2"/>
  <c r="F30" i="12"/>
  <c r="E17" i="2"/>
  <c r="F8" i="13"/>
  <c r="F26" i="13"/>
  <c r="E18" i="2"/>
  <c r="E19" i="2"/>
  <c r="F19" i="2"/>
  <c r="G19" i="2"/>
  <c r="D9" i="2"/>
  <c r="D10" i="2"/>
  <c r="D11" i="2"/>
  <c r="D12" i="2"/>
  <c r="D13" i="2"/>
  <c r="D14" i="2"/>
  <c r="D15" i="2"/>
  <c r="D16" i="2"/>
  <c r="D17" i="2"/>
  <c r="D18" i="2"/>
  <c r="C18" i="1"/>
  <c r="D8" i="2"/>
  <c r="G7" i="4"/>
  <c r="G8" i="4"/>
  <c r="F4" i="12"/>
  <c r="H19" i="2"/>
  <c r="I19" i="2"/>
  <c r="F4" i="3"/>
  <c r="F4" i="9"/>
  <c r="G3" i="7"/>
  <c r="L8" i="6"/>
  <c r="F4" i="10"/>
  <c r="F4" i="8"/>
  <c r="F4" i="13"/>
  <c r="L3" i="4"/>
  <c r="F4" i="11"/>
  <c r="M3" i="6"/>
  <c r="D19" i="2"/>
</calcChain>
</file>

<file path=xl/sharedStrings.xml><?xml version="1.0" encoding="utf-8"?>
<sst xmlns="http://schemas.openxmlformats.org/spreadsheetml/2006/main" count="299" uniqueCount="197">
  <si>
    <t>Sehr geehrte Studierende,</t>
  </si>
  <si>
    <t>Sie erhalten hiermit eine Sammlung an Vorlagen für die Aufführung der steuerlich relevanten Punkte.</t>
  </si>
  <si>
    <t>Auf den folgenden Reitern finden Sie: (Quicklinks)</t>
  </si>
  <si>
    <t>1)</t>
  </si>
  <si>
    <t>2)</t>
  </si>
  <si>
    <t>Beiträge&amp;Gebühren</t>
  </si>
  <si>
    <t>3)</t>
  </si>
  <si>
    <t>Fahrten Dienstreisen</t>
  </si>
  <si>
    <t>4)</t>
  </si>
  <si>
    <t>Fahrten Wohnung-Studienort</t>
  </si>
  <si>
    <t>5)</t>
  </si>
  <si>
    <t>Fahrten Lerngemeinschaften</t>
  </si>
  <si>
    <t>6)</t>
  </si>
  <si>
    <t>Fahrten Familienheimfahrten</t>
  </si>
  <si>
    <t>7)</t>
  </si>
  <si>
    <t>Kosten für Arbeitsmittel</t>
  </si>
  <si>
    <t>8)</t>
  </si>
  <si>
    <t>Bewerbungskosten</t>
  </si>
  <si>
    <t>9)</t>
  </si>
  <si>
    <t>Fortbildungskosten</t>
  </si>
  <si>
    <t>10)</t>
  </si>
  <si>
    <t>Umzugskosten</t>
  </si>
  <si>
    <t>11)</t>
  </si>
  <si>
    <t>Sonstige Ausgaben</t>
  </si>
  <si>
    <t>12)</t>
  </si>
  <si>
    <t>Sonderausgaben</t>
  </si>
  <si>
    <t>Zur automatischen Anpassung der Vorlagen können Sie hier zentral Ihre Daten eintragen:</t>
  </si>
  <si>
    <t>Name, Vorname:</t>
  </si>
  <si>
    <t>Geburtsdatum:</t>
  </si>
  <si>
    <t>Straße, Nr.:</t>
  </si>
  <si>
    <t>Plz Ort:</t>
  </si>
  <si>
    <t>Steuer-ID:</t>
  </si>
  <si>
    <t>Wir wünschen Ihnen viel Freude und Spaß beim Erfassen Ihrer Studienausgaben.</t>
  </si>
  <si>
    <t>Beste Grüße,</t>
  </si>
  <si>
    <t>Übersicht Kosten im Studienverlauf</t>
  </si>
  <si>
    <t>Zurück zur Startseite</t>
  </si>
  <si>
    <t>4 Jahre rückwirkend</t>
  </si>
  <si>
    <t>Kalenderjahr</t>
  </si>
  <si>
    <t>Summen</t>
  </si>
  <si>
    <t>Spalte2</t>
  </si>
  <si>
    <t>Spalte3</t>
  </si>
  <si>
    <t>Spalte5</t>
  </si>
  <si>
    <t>Spalte6</t>
  </si>
  <si>
    <t>Spalte7</t>
  </si>
  <si>
    <t>Spalte11</t>
  </si>
  <si>
    <t>Spalte14</t>
  </si>
  <si>
    <t>Summe insgesamt:</t>
  </si>
  <si>
    <t>Beiträge und Gebühren</t>
  </si>
  <si>
    <t>Lernmittel</t>
  </si>
  <si>
    <t>Sache</t>
  </si>
  <si>
    <t>Detailangaben</t>
  </si>
  <si>
    <t>Kosten</t>
  </si>
  <si>
    <t>Datum</t>
  </si>
  <si>
    <t>Semesterbeitrag</t>
  </si>
  <si>
    <t>* Übernachtungskosten gemäß beigefügten Belegen</t>
  </si>
  <si>
    <t>*VMA = Verpflegungsmehraufwand - Bei Aufwand für Verpflegung außerhalb der eigenen Wohnstätte &gt; 8 Std.= 6 EUR / &gt; 14 Std.= 12 EUR / &gt; 24 Std.= 24 EUR / Ausland: Siehe Tabellen</t>
  </si>
  <si>
    <t>*EK = Entfernungskilometer (einfache Strecke von A nach B /Nicht: gefahrene Kilometer von A nach B und von B zurück nach A)</t>
  </si>
  <si>
    <t>Dienstreisen &amp; Projektarbeiten</t>
  </si>
  <si>
    <t>Summe für Übertragung:</t>
  </si>
  <si>
    <t>Dienstreisen</t>
  </si>
  <si>
    <t>Ziel</t>
  </si>
  <si>
    <t>Grund</t>
  </si>
  <si>
    <t>Faktor €/km</t>
  </si>
  <si>
    <t>Uhrzeit</t>
  </si>
  <si>
    <t>Uhrzeit2</t>
  </si>
  <si>
    <t>VMA*</t>
  </si>
  <si>
    <t>ÜK</t>
  </si>
  <si>
    <t>WK insgesamt</t>
  </si>
  <si>
    <t>EK in km</t>
  </si>
  <si>
    <t>von…</t>
  </si>
  <si>
    <t>bis…</t>
  </si>
  <si>
    <t>05.12.2013</t>
  </si>
  <si>
    <t>Recherche für Hausarbeit - Thema: Konstr. unter Unsichherh.</t>
  </si>
  <si>
    <t>14.05.-20.05.2013</t>
  </si>
  <si>
    <t>Symposium des VDMB, Messe Frankfurt</t>
  </si>
  <si>
    <t>Weiterbildung des FB</t>
  </si>
  <si>
    <t>…</t>
  </si>
  <si>
    <t>Summe:</t>
  </si>
  <si>
    <t>Fahrtkosten Wohnung - Studienort</t>
  </si>
  <si>
    <t>Studienwohnort:</t>
  </si>
  <si>
    <t>Regelmässige Arbeitsstätte:</t>
  </si>
  <si>
    <t>Arbeitsstätte aufgesucht an</t>
  </si>
  <si>
    <t>Tagen</t>
  </si>
  <si>
    <t>Einfache Entfernung</t>
  </si>
  <si>
    <t>km</t>
  </si>
  <si>
    <t>davon mit eigenem oder zur Nutzung überlassenem PKW</t>
  </si>
  <si>
    <t>davon mit Sammelbeförderung zurückgelegt</t>
  </si>
  <si>
    <t>davon mit öffentl. Verkehrsmittel, Motorrad, Fahrrad o.Ä., als Fußgänger, als Mitfahrer einer Fahrgemeinschaft zurückgelegt</t>
  </si>
  <si>
    <t>€</t>
  </si>
  <si>
    <t>Urlaubs und Krankheitstage:</t>
  </si>
  <si>
    <t>Tage</t>
  </si>
  <si>
    <r>
      <t xml:space="preserve">Fahrtkosten Lerngruppen, Bibliothek &amp; Prüfungsvorbereitung </t>
    </r>
    <r>
      <rPr>
        <sz val="12"/>
        <color indexed="9"/>
        <rFont val="Calibri"/>
        <family val="2"/>
      </rPr>
      <t>(Beachte: Verpflegungsmehraufwand ab &gt;8h = 12€ und ab &gt;24h =24€ pro Tag)</t>
    </r>
  </si>
  <si>
    <t>Fahrtkosten</t>
  </si>
  <si>
    <t>Wo</t>
  </si>
  <si>
    <t>Thema</t>
  </si>
  <si>
    <t>bei…</t>
  </si>
  <si>
    <t>Anschrift</t>
  </si>
  <si>
    <t>bis...</t>
  </si>
  <si>
    <t>Werbungsk. gesamt</t>
  </si>
  <si>
    <t>28.04.2013</t>
  </si>
  <si>
    <t>Prüfung Mathe Prof. Zahl</t>
  </si>
  <si>
    <t>Vektoren und Matrizen - Mathe für Wiwis S. 10-93</t>
  </si>
  <si>
    <t>M. Muster</t>
  </si>
  <si>
    <t>19.05.-21.05.2013</t>
  </si>
  <si>
    <t>Prüfung Maschbau</t>
  </si>
  <si>
    <t>Konstruktion - Dubbel S.89 - 292</t>
  </si>
  <si>
    <t>G. Müller</t>
  </si>
  <si>
    <t>Familienheimfahrten</t>
  </si>
  <si>
    <t>Heim-Wohnort:</t>
  </si>
  <si>
    <t>Heimfahrt</t>
  </si>
  <si>
    <t>Rückfahrt</t>
  </si>
  <si>
    <t>Notizen</t>
  </si>
  <si>
    <t>Entfernung</t>
  </si>
  <si>
    <t>Arbeitsmittel, Lernmittel, …</t>
  </si>
  <si>
    <r>
      <t xml:space="preserve">Computer </t>
    </r>
    <r>
      <rPr>
        <sz val="12"/>
        <color indexed="9"/>
        <rFont val="Calibri"/>
        <family val="2"/>
      </rPr>
      <t>(Achtung! Anteilig über ihre mittlere Verwendungsdauer (3-x Jahre) auf mehrere Steuerjahre verteilen)</t>
    </r>
  </si>
  <si>
    <t>Sprachkurs</t>
  </si>
  <si>
    <t>Sonstige Ausgaben: Doppelte Haushaltsführung, Arbeitszimmer, Kreditzinsen, Auslandsaufenthalte, …</t>
  </si>
  <si>
    <t>Sonderausgaben: Riesterrente, Spenden, Außergewöhnliche Belastungen (Krankheit)</t>
  </si>
  <si>
    <t>Entfernung in km</t>
  </si>
  <si>
    <t>Summe</t>
  </si>
  <si>
    <t>28.04.2015</t>
  </si>
  <si>
    <t>Bewerbungsmappen</t>
  </si>
  <si>
    <t>Bewerbungsfoto</t>
  </si>
  <si>
    <t>Druckkosten</t>
  </si>
  <si>
    <t>12.05.2015</t>
  </si>
  <si>
    <t>28.04.2014</t>
  </si>
  <si>
    <t>Pauschale oder Belege</t>
  </si>
  <si>
    <t>Umzug von Brandenburg an der Havel nach Dresden</t>
  </si>
  <si>
    <t>Doppelte Haushaltsführung</t>
  </si>
  <si>
    <t>Auslandsaufenthalt</t>
  </si>
  <si>
    <t>Kreditzinsen für Studienkredit</t>
  </si>
  <si>
    <t>Kontoführungsgebühr</t>
  </si>
  <si>
    <t>Arbeitszimmer</t>
  </si>
  <si>
    <t>Xqm à Y€ pro qm (Quotient aus Mietkosten und Gesamt qm d. Wohnung)</t>
  </si>
  <si>
    <t>Sonstiges</t>
  </si>
  <si>
    <t>Versicherungsbeiträge</t>
  </si>
  <si>
    <t>Kranken- und Pflegeversicherung</t>
  </si>
  <si>
    <t>08.04.2015</t>
  </si>
  <si>
    <t>Berufsunfähigkeitsversicherung</t>
  </si>
  <si>
    <t>Privathaftpflichtversicherung</t>
  </si>
  <si>
    <t>Unfallversicherung</t>
  </si>
  <si>
    <t>Allgemeine Sonderausgaben: z.B. Altersvorsorge (Riester etc.)</t>
  </si>
  <si>
    <t>Außergewöhnliche Belastungen</t>
  </si>
  <si>
    <t>Krankheitskosten</t>
  </si>
  <si>
    <t>Haushaltsnahe Dienstleistungen</t>
  </si>
  <si>
    <t>Kirchensteuer</t>
  </si>
  <si>
    <t>Spenden</t>
  </si>
  <si>
    <t>Spende Partei XY</t>
  </si>
  <si>
    <t>Weststr. 10, Dortmund</t>
  </si>
  <si>
    <t>Hauptstr. 12, Witten</t>
  </si>
  <si>
    <t>*VMA = Verpflegungsmehraufwand(2011-2013) - Bei Aufwand für Verpflegung außerhalb der eigenen Wohnstätte &gt; 8 Std.= 6 EUR / &gt; 14 Std.= 12 EUR / &gt; 24 Std.= 24 EUR / Ausland: Siehe Tabellen</t>
  </si>
  <si>
    <t>*VMA = Verpflegungsmehraufwand(2014-2015) - Bei Aufwand für Verpflegung außerhalb der eigenen Wohnstätte 8h&lt; Abwesenheit&lt; 24h = 12 Euro; Abwesenheit &gt; 24 EUR  = 24Euro / Ausland: Siehe Tabellen</t>
  </si>
  <si>
    <t>*VMA = Verpflegungsmehraufwand(2014-2015) - Bei Aufwand für Verpflegung außerhalb der eigenen Wohnstätte bei Dienstreisen mit Übernachtung gilt: An-und Abreisetag: 12 Euro  Ausland: Siehe Tabellen</t>
  </si>
  <si>
    <t>*VMA = Verpflegungsmehraufwand(2014-2015) - Bei Aufwand für Verpflegung außerhalb der eigenen Wohnstätte 8h&lt; Abwesenheit&lt; 24h = 12 Euro; Abwesenheit &gt; 24h  = 24Euro / Ausland: Siehe Tabellen</t>
  </si>
  <si>
    <t>Ausgaben_Übersicht</t>
  </si>
  <si>
    <t>01/09/2014</t>
  </si>
  <si>
    <t>28/07/2014</t>
  </si>
  <si>
    <t>HS-Esslingen</t>
  </si>
  <si>
    <t>Telefon</t>
  </si>
  <si>
    <t>Set - Dic O2</t>
  </si>
  <si>
    <t>Schulsachen</t>
  </si>
  <si>
    <t>Verschiedenes</t>
  </si>
  <si>
    <t>Bildschirm</t>
  </si>
  <si>
    <t>Benq BL3200PT</t>
  </si>
  <si>
    <t>Drucker</t>
  </si>
  <si>
    <t>Epson WD3520</t>
  </si>
  <si>
    <t>24/09/2014</t>
  </si>
  <si>
    <t>29/11/2014</t>
  </si>
  <si>
    <t>Handy</t>
  </si>
  <si>
    <t>02/10/2014</t>
  </si>
  <si>
    <t>01/10/2014</t>
  </si>
  <si>
    <t>Tablet</t>
  </si>
  <si>
    <t>Staubsauger</t>
  </si>
  <si>
    <t>DevilDemon</t>
  </si>
  <si>
    <t>15/09/2014</t>
  </si>
  <si>
    <t>Netgear</t>
  </si>
  <si>
    <t>Router</t>
  </si>
  <si>
    <t>Matratze</t>
  </si>
  <si>
    <t>Dunlopillo</t>
  </si>
  <si>
    <t>30/10/2014</t>
  </si>
  <si>
    <t>Mettinger Str., Esslingen am Neckar, Deutschland</t>
  </si>
  <si>
    <t>VHS B2/C1 Göttingen</t>
  </si>
  <si>
    <t>Karte, Token, Porto</t>
  </si>
  <si>
    <t>Bett</t>
  </si>
  <si>
    <t>Bett + Kissen + Schoner + Bezug</t>
  </si>
  <si>
    <t>Bücher</t>
  </si>
  <si>
    <t>Deutschkurs</t>
  </si>
  <si>
    <t>28/07</t>
  </si>
  <si>
    <t>Okt - Nov</t>
  </si>
  <si>
    <t>Accesories</t>
  </si>
  <si>
    <t>Haushaltsachen</t>
  </si>
  <si>
    <t>iPhone6 859</t>
  </si>
  <si>
    <t>iPad Air 680</t>
  </si>
  <si>
    <t>StudiTicket</t>
  </si>
  <si>
    <t>Wir weisen ausdrücklich darauf hin, dass Campus Karriere nicht steuerlich beratend agiert, sondern ausschließlich Hilfe zur Selbsthilfe gewährt.</t>
  </si>
  <si>
    <t>Ihr Campus Karriere Team</t>
  </si>
  <si>
    <t>Dein Steuer-Tool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</si>
</sst>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 €&quot;_-;\-* #,##0.00&quot; €&quot;_-;_-* \-??&quot; €&quot;_-;_-@_-"/>
    <numFmt numFmtId="165" formatCode="#,##0.00&quot; €&quot;;[Red]\-#,##0.00&quot; €&quot;"/>
    <numFmt numFmtId="166" formatCode="0.00_ ;[Red]\-0.00\ "/>
    <numFmt numFmtId="167" formatCode="#,##0.0_ ;[Red]\-#,##0.0\ "/>
    <numFmt numFmtId="168" formatCode="h:mm;@"/>
    <numFmt numFmtId="169" formatCode="dd/mm/yy;@"/>
    <numFmt numFmtId="170" formatCode="#,##0.00_ ;[Red]\-#,##0.00\ "/>
    <numFmt numFmtId="171" formatCode="#,##0.00&quot; €&quot;;[Red]&quot;-&quot;#,##0.00&quot; €&quot;"/>
  </numFmts>
  <fonts count="49" x14ac:knownFonts="1">
    <font>
      <sz val="12"/>
      <color indexed="8"/>
      <name val="Calibri"/>
      <family val="2"/>
    </font>
    <font>
      <sz val="12"/>
      <color indexed="9"/>
      <name val="Calibri"/>
      <family val="2"/>
    </font>
    <font>
      <b/>
      <sz val="12"/>
      <color indexed="63"/>
      <name val="Calibri"/>
      <family val="2"/>
    </font>
    <font>
      <b/>
      <sz val="12"/>
      <color indexed="52"/>
      <name val="Calibri"/>
      <family val="2"/>
    </font>
    <font>
      <sz val="12"/>
      <color indexed="62"/>
      <name val="Calibri"/>
      <family val="2"/>
    </font>
    <font>
      <b/>
      <sz val="12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sz val="12"/>
      <color indexed="60"/>
      <name val="Calibri"/>
      <family val="2"/>
    </font>
    <font>
      <sz val="12"/>
      <color indexed="14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2"/>
      <color indexed="52"/>
      <name val="Calibri"/>
      <family val="2"/>
    </font>
    <font>
      <sz val="12"/>
      <color indexed="10"/>
      <name val="Calibri"/>
      <family val="2"/>
    </font>
    <font>
      <b/>
      <sz val="12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20"/>
      <color indexed="9"/>
      <name val="Calibri"/>
      <family val="2"/>
    </font>
    <font>
      <sz val="16"/>
      <name val="Calibri"/>
      <family val="2"/>
    </font>
    <font>
      <b/>
      <sz val="12"/>
      <color indexed="19"/>
      <name val="Calibri"/>
      <family val="2"/>
    </font>
    <font>
      <u/>
      <sz val="12"/>
      <color indexed="12"/>
      <name val="Calibri"/>
      <family val="2"/>
    </font>
    <font>
      <b/>
      <u/>
      <sz val="12"/>
      <color indexed="56"/>
      <name val="Calibri"/>
      <family val="2"/>
    </font>
    <font>
      <b/>
      <sz val="12"/>
      <color indexed="56"/>
      <name val="Calibri"/>
      <family val="2"/>
    </font>
    <font>
      <sz val="16"/>
      <color indexed="9"/>
      <name val="Calibri"/>
      <family val="2"/>
    </font>
    <font>
      <sz val="16"/>
      <color indexed="31"/>
      <name val="Calibri"/>
      <family val="2"/>
    </font>
    <font>
      <sz val="14"/>
      <color indexed="8"/>
      <name val="Arial"/>
      <family val="2"/>
    </font>
    <font>
      <sz val="14"/>
      <color indexed="9"/>
      <name val="Arial"/>
      <family val="2"/>
    </font>
    <font>
      <sz val="10"/>
      <color indexed="55"/>
      <name val="Arial"/>
      <family val="2"/>
    </font>
    <font>
      <sz val="12"/>
      <color indexed="55"/>
      <name val="Calibri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Calibri"/>
      <family val="2"/>
    </font>
    <font>
      <sz val="10"/>
      <name val="Freestyle Script"/>
      <family val="4"/>
    </font>
    <font>
      <sz val="8"/>
      <name val="MLP Office"/>
      <family val="2"/>
    </font>
    <font>
      <sz val="10"/>
      <color indexed="9"/>
      <name val="Freestyle Script"/>
      <family val="4"/>
    </font>
    <font>
      <sz val="10"/>
      <color indexed="9"/>
      <name val="Arial"/>
      <family val="2"/>
    </font>
    <font>
      <sz val="12"/>
      <name val="MLP Office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Freestyle Script"/>
      <family val="4"/>
    </font>
    <font>
      <sz val="10"/>
      <color rgb="FFFF0000"/>
      <name val="Arial"/>
      <family val="2"/>
    </font>
    <font>
      <sz val="10"/>
      <color rgb="FFFF0000"/>
      <name val="Freestyle Script"/>
      <family val="4"/>
    </font>
    <font>
      <sz val="11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7"/>
      </patternFill>
    </fill>
    <fill>
      <patternFill patternType="solid">
        <fgColor indexed="47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29"/>
      </patternFill>
    </fill>
    <fill>
      <patternFill patternType="solid">
        <fgColor indexed="25"/>
        <bgColor indexed="19"/>
      </patternFill>
    </fill>
    <fill>
      <patternFill patternType="solid">
        <fgColor indexed="29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5"/>
        <bgColor indexed="46"/>
      </patternFill>
    </fill>
    <fill>
      <patternFill patternType="solid">
        <fgColor indexed="55"/>
        <bgColor indexed="23"/>
      </patternFill>
    </fill>
    <fill>
      <patternFill patternType="solid">
        <fgColor indexed="56"/>
        <bgColor indexed="62"/>
      </patternFill>
    </fill>
    <fill>
      <patternFill patternType="solid">
        <fgColor indexed="23"/>
        <bgColor indexed="55"/>
      </patternFill>
    </fill>
    <fill>
      <patternFill patternType="solid">
        <fgColor theme="0" tint="-0.499984740745262"/>
        <bgColor indexed="27"/>
      </patternFill>
    </fill>
  </fills>
  <borders count="7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5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25"/>
      </bottom>
      <diagonal/>
    </border>
    <border>
      <left style="thin">
        <color indexed="64"/>
      </left>
      <right style="thin">
        <color indexed="8"/>
      </right>
      <top style="thin">
        <color indexed="25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1" fillId="0" borderId="0" applyNumberFormat="0" applyFill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2" borderId="0" applyNumberFormat="0" applyBorder="0" applyAlignment="0" applyProtection="0"/>
    <xf numFmtId="0" fontId="43" fillId="5" borderId="0" applyNumberFormat="0" applyBorder="0" applyAlignment="0" applyProtection="0"/>
    <xf numFmtId="0" fontId="43" fillId="3" borderId="0" applyNumberFormat="0" applyBorder="0" applyAlignment="0" applyProtection="0"/>
    <xf numFmtId="0" fontId="43" fillId="6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7" borderId="0" applyNumberFormat="0" applyBorder="0" applyAlignment="0" applyProtection="0"/>
    <xf numFmtId="0" fontId="43" fillId="6" borderId="0" applyNumberFormat="0" applyBorder="0" applyAlignment="0" applyProtection="0"/>
    <xf numFmtId="0" fontId="43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15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1" applyNumberFormat="0" applyAlignment="0" applyProtection="0"/>
    <xf numFmtId="0" fontId="3" fillId="11" borderId="2" applyNumberFormat="0" applyAlignment="0" applyProtection="0"/>
    <xf numFmtId="0" fontId="4" fillId="3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43" fillId="17" borderId="4" applyNumberFormat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0" applyNumberFormat="0" applyFill="0" applyBorder="0" applyAlignment="0" applyProtection="0"/>
    <xf numFmtId="164" fontId="43" fillId="0" borderId="0" applyFill="0" applyBorder="0" applyAlignment="0" applyProtection="0"/>
    <xf numFmtId="0" fontId="14" fillId="20" borderId="6" applyNumberFormat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1" borderId="0" xfId="0" applyFill="1" applyAlignment="1">
      <alignment vertical="center"/>
    </xf>
    <xf numFmtId="0" fontId="18" fillId="22" borderId="0" xfId="0" applyFont="1" applyFill="1" applyAlignment="1">
      <alignment vertical="center"/>
    </xf>
    <xf numFmtId="0" fontId="0" fillId="22" borderId="0" xfId="0" applyFill="1" applyAlignment="1">
      <alignment vertical="center"/>
    </xf>
    <xf numFmtId="0" fontId="0" fillId="2" borderId="0" xfId="0" applyFill="1" applyAlignment="1">
      <alignment vertical="top"/>
    </xf>
    <xf numFmtId="0" fontId="0" fillId="21" borderId="0" xfId="0" applyFill="1" applyAlignment="1">
      <alignment vertical="top"/>
    </xf>
    <xf numFmtId="0" fontId="0" fillId="22" borderId="0" xfId="0" applyFill="1"/>
    <xf numFmtId="0" fontId="1" fillId="22" borderId="0" xfId="0" applyFont="1" applyFill="1" applyAlignment="1">
      <alignment vertical="top"/>
    </xf>
    <xf numFmtId="0" fontId="0" fillId="22" borderId="0" xfId="0" applyFill="1" applyAlignment="1">
      <alignment vertical="top"/>
    </xf>
    <xf numFmtId="0" fontId="19" fillId="2" borderId="0" xfId="0" applyFont="1" applyFill="1"/>
    <xf numFmtId="0" fontId="20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2" fillId="2" borderId="0" xfId="1" applyFont="1" applyFill="1" applyAlignment="1">
      <alignment horizontal="left"/>
    </xf>
    <xf numFmtId="0" fontId="22" fillId="2" borderId="0" xfId="0" applyFont="1" applyFill="1"/>
    <xf numFmtId="49" fontId="23" fillId="2" borderId="1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18" fillId="2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4" fillId="22" borderId="0" xfId="0" applyFont="1" applyFill="1" applyAlignment="1">
      <alignment vertical="top"/>
    </xf>
    <xf numFmtId="0" fontId="25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0" borderId="0" xfId="0" applyAlignment="1">
      <alignment vertical="top"/>
    </xf>
    <xf numFmtId="0" fontId="26" fillId="2" borderId="0" xfId="0" applyFont="1" applyFill="1"/>
    <xf numFmtId="0" fontId="26" fillId="22" borderId="16" xfId="0" applyFont="1" applyFill="1" applyBorder="1"/>
    <xf numFmtId="0" fontId="27" fillId="22" borderId="18" xfId="0" applyFont="1" applyFill="1" applyBorder="1" applyAlignment="1">
      <alignment horizontal="center"/>
    </xf>
    <xf numFmtId="0" fontId="26" fillId="22" borderId="19" xfId="0" applyFont="1" applyFill="1" applyBorder="1"/>
    <xf numFmtId="0" fontId="26" fillId="2" borderId="20" xfId="0" applyFont="1" applyFill="1" applyBorder="1"/>
    <xf numFmtId="165" fontId="26" fillId="3" borderId="20" xfId="0" applyNumberFormat="1" applyFont="1" applyFill="1" applyBorder="1" applyAlignment="1">
      <alignment horizontal="center"/>
    </xf>
    <xf numFmtId="165" fontId="26" fillId="2" borderId="21" xfId="0" applyNumberFormat="1" applyFont="1" applyFill="1" applyBorder="1" applyAlignment="1">
      <alignment horizontal="center"/>
    </xf>
    <xf numFmtId="165" fontId="26" fillId="2" borderId="22" xfId="0" applyNumberFormat="1" applyFont="1" applyFill="1" applyBorder="1" applyAlignment="1">
      <alignment horizontal="center"/>
    </xf>
    <xf numFmtId="165" fontId="26" fillId="2" borderId="23" xfId="0" applyNumberFormat="1" applyFont="1" applyFill="1" applyBorder="1" applyAlignment="1">
      <alignment horizontal="center"/>
    </xf>
    <xf numFmtId="0" fontId="26" fillId="0" borderId="24" xfId="0" applyFont="1" applyBorder="1"/>
    <xf numFmtId="165" fontId="26" fillId="0" borderId="25" xfId="0" applyNumberFormat="1" applyFont="1" applyBorder="1" applyAlignment="1">
      <alignment horizontal="center"/>
    </xf>
    <xf numFmtId="165" fontId="26" fillId="0" borderId="0" xfId="0" applyNumberFormat="1" applyFont="1" applyAlignment="1">
      <alignment horizontal="center"/>
    </xf>
    <xf numFmtId="0" fontId="27" fillId="2" borderId="0" xfId="0" applyFont="1" applyFill="1"/>
    <xf numFmtId="0" fontId="27" fillId="20" borderId="26" xfId="0" applyFont="1" applyFill="1" applyBorder="1" applyAlignment="1">
      <alignment horizontal="right"/>
    </xf>
    <xf numFmtId="165" fontId="27" fillId="20" borderId="27" xfId="0" applyNumberFormat="1" applyFont="1" applyFill="1" applyBorder="1" applyAlignment="1">
      <alignment horizontal="center"/>
    </xf>
    <xf numFmtId="165" fontId="27" fillId="20" borderId="28" xfId="0" applyNumberFormat="1" applyFont="1" applyFill="1" applyBorder="1" applyAlignment="1">
      <alignment horizontal="center"/>
    </xf>
    <xf numFmtId="0" fontId="10" fillId="2" borderId="0" xfId="35" applyFill="1"/>
    <xf numFmtId="0" fontId="10" fillId="0" borderId="0" xfId="35"/>
    <xf numFmtId="164" fontId="0" fillId="0" borderId="0" xfId="39" applyFont="1"/>
    <xf numFmtId="0" fontId="10" fillId="22" borderId="0" xfId="35" applyFill="1"/>
    <xf numFmtId="164" fontId="0" fillId="22" borderId="0" xfId="39" applyFont="1" applyFill="1"/>
    <xf numFmtId="0" fontId="28" fillId="2" borderId="0" xfId="35" applyFont="1" applyFill="1"/>
    <xf numFmtId="165" fontId="29" fillId="2" borderId="0" xfId="39" applyNumberFormat="1" applyFont="1" applyFill="1"/>
    <xf numFmtId="164" fontId="0" fillId="2" borderId="0" xfId="39" applyFont="1" applyFill="1"/>
    <xf numFmtId="0" fontId="30" fillId="2" borderId="0" xfId="35" applyFont="1" applyFill="1" applyAlignment="1">
      <alignment horizontal="center"/>
    </xf>
    <xf numFmtId="0" fontId="31" fillId="22" borderId="17" xfId="35" applyFont="1" applyFill="1" applyBorder="1" applyAlignment="1">
      <alignment horizontal="center"/>
    </xf>
    <xf numFmtId="0" fontId="32" fillId="22" borderId="29" xfId="35" applyFont="1" applyFill="1" applyBorder="1" applyAlignment="1">
      <alignment horizontal="center"/>
    </xf>
    <xf numFmtId="0" fontId="32" fillId="22" borderId="30" xfId="35" applyFont="1" applyFill="1" applyBorder="1" applyAlignment="1">
      <alignment horizontal="center"/>
    </xf>
    <xf numFmtId="164" fontId="33" fillId="2" borderId="0" xfId="39" applyFont="1" applyFill="1" applyAlignment="1">
      <alignment horizontal="center"/>
    </xf>
    <xf numFmtId="164" fontId="33" fillId="0" borderId="0" xfId="39" applyFont="1" applyAlignment="1">
      <alignment horizontal="center"/>
    </xf>
    <xf numFmtId="0" fontId="31" fillId="22" borderId="31" xfId="35" applyFont="1" applyFill="1" applyBorder="1" applyAlignment="1">
      <alignment horizontal="center"/>
    </xf>
    <xf numFmtId="0" fontId="31" fillId="22" borderId="32" xfId="35" applyFont="1" applyFill="1" applyBorder="1" applyAlignment="1">
      <alignment horizontal="center"/>
    </xf>
    <xf numFmtId="0" fontId="31" fillId="22" borderId="33" xfId="35" applyFont="1" applyFill="1" applyBorder="1" applyAlignment="1">
      <alignment horizontal="center"/>
    </xf>
    <xf numFmtId="49" fontId="10" fillId="0" borderId="34" xfId="35" applyNumberFormat="1" applyBorder="1"/>
    <xf numFmtId="49" fontId="10" fillId="0" borderId="35" xfId="35" applyNumberFormat="1" applyBorder="1" applyAlignment="1">
      <alignment wrapText="1"/>
    </xf>
    <xf numFmtId="49" fontId="10" fillId="0" borderId="35" xfId="35" applyNumberFormat="1" applyBorder="1"/>
    <xf numFmtId="165" fontId="10" fillId="0" borderId="36" xfId="35" applyNumberFormat="1" applyBorder="1" applyAlignment="1">
      <alignment horizontal="right"/>
    </xf>
    <xf numFmtId="49" fontId="10" fillId="0" borderId="37" xfId="35" applyNumberFormat="1" applyBorder="1"/>
    <xf numFmtId="49" fontId="10" fillId="0" borderId="38" xfId="35" applyNumberFormat="1" applyBorder="1"/>
    <xf numFmtId="49" fontId="34" fillId="0" borderId="37" xfId="35" applyNumberFormat="1" applyFont="1" applyBorder="1"/>
    <xf numFmtId="49" fontId="34" fillId="0" borderId="38" xfId="35" applyNumberFormat="1" applyFont="1" applyBorder="1"/>
    <xf numFmtId="165" fontId="34" fillId="0" borderId="39" xfId="35" applyNumberFormat="1" applyFont="1" applyBorder="1"/>
    <xf numFmtId="49" fontId="34" fillId="0" borderId="40" xfId="35" applyNumberFormat="1" applyFont="1" applyBorder="1"/>
    <xf numFmtId="49" fontId="34" fillId="0" borderId="41" xfId="35" applyNumberFormat="1" applyFont="1" applyBorder="1"/>
    <xf numFmtId="165" fontId="34" fillId="0" borderId="42" xfId="35" applyNumberFormat="1" applyFont="1" applyBorder="1"/>
    <xf numFmtId="0" fontId="35" fillId="2" borderId="0" xfId="35" applyFont="1" applyFill="1"/>
    <xf numFmtId="0" fontId="36" fillId="22" borderId="43" xfId="35" applyFont="1" applyFill="1" applyBorder="1"/>
    <xf numFmtId="0" fontId="36" fillId="22" borderId="44" xfId="35" applyFont="1" applyFill="1" applyBorder="1"/>
    <xf numFmtId="165" fontId="37" fillId="22" borderId="45" xfId="35" applyNumberFormat="1" applyFont="1" applyFill="1" applyBorder="1" applyAlignment="1">
      <alignment horizontal="right"/>
    </xf>
    <xf numFmtId="0" fontId="38" fillId="2" borderId="0" xfId="35" applyFont="1" applyFill="1" applyAlignment="1">
      <alignment horizontal="left" indent="3"/>
    </xf>
    <xf numFmtId="0" fontId="39" fillId="2" borderId="0" xfId="35" applyFont="1" applyFill="1"/>
    <xf numFmtId="164" fontId="40" fillId="2" borderId="0" xfId="39" applyFont="1" applyFill="1"/>
    <xf numFmtId="0" fontId="10" fillId="0" borderId="0" xfId="35" applyAlignment="1">
      <alignment horizontal="right"/>
    </xf>
    <xf numFmtId="0" fontId="10" fillId="22" borderId="0" xfId="35" applyFill="1" applyAlignment="1">
      <alignment horizontal="right"/>
    </xf>
    <xf numFmtId="0" fontId="28" fillId="2" borderId="0" xfId="35" applyFont="1" applyFill="1" applyAlignment="1">
      <alignment horizontal="right"/>
    </xf>
    <xf numFmtId="0" fontId="10" fillId="2" borderId="0" xfId="35" applyFill="1" applyAlignment="1">
      <alignment horizontal="right"/>
    </xf>
    <xf numFmtId="0" fontId="32" fillId="22" borderId="46" xfId="35" applyFont="1" applyFill="1" applyBorder="1" applyAlignment="1">
      <alignment horizontal="center"/>
    </xf>
    <xf numFmtId="0" fontId="31" fillId="22" borderId="46" xfId="35" applyFont="1" applyFill="1" applyBorder="1" applyAlignment="1">
      <alignment horizontal="center"/>
    </xf>
    <xf numFmtId="0" fontId="31" fillId="22" borderId="29" xfId="35" applyFont="1" applyFill="1" applyBorder="1" applyAlignment="1">
      <alignment horizontal="center"/>
    </xf>
    <xf numFmtId="0" fontId="31" fillId="22" borderId="47" xfId="35" applyFont="1" applyFill="1" applyBorder="1" applyAlignment="1">
      <alignment horizontal="center"/>
    </xf>
    <xf numFmtId="0" fontId="31" fillId="22" borderId="48" xfId="35" applyFont="1" applyFill="1" applyBorder="1" applyAlignment="1">
      <alignment horizontal="center"/>
    </xf>
    <xf numFmtId="166" fontId="31" fillId="22" borderId="48" xfId="35" applyNumberFormat="1" applyFont="1" applyFill="1" applyBorder="1" applyAlignment="1">
      <alignment horizontal="center"/>
    </xf>
    <xf numFmtId="0" fontId="31" fillId="22" borderId="49" xfId="35" applyFont="1" applyFill="1" applyBorder="1" applyAlignment="1">
      <alignment horizontal="center"/>
    </xf>
    <xf numFmtId="0" fontId="31" fillId="22" borderId="50" xfId="35" applyFont="1" applyFill="1" applyBorder="1" applyAlignment="1">
      <alignment horizontal="center"/>
    </xf>
    <xf numFmtId="167" fontId="10" fillId="0" borderId="35" xfId="35" applyNumberFormat="1" applyBorder="1"/>
    <xf numFmtId="165" fontId="10" fillId="0" borderId="35" xfId="35" applyNumberFormat="1" applyBorder="1" applyAlignment="1">
      <alignment horizontal="right"/>
    </xf>
    <xf numFmtId="168" fontId="10" fillId="0" borderId="35" xfId="35" applyNumberFormat="1" applyBorder="1"/>
    <xf numFmtId="167" fontId="10" fillId="0" borderId="38" xfId="35" applyNumberFormat="1" applyBorder="1"/>
    <xf numFmtId="168" fontId="10" fillId="0" borderId="38" xfId="35" applyNumberFormat="1" applyBorder="1"/>
    <xf numFmtId="167" fontId="34" fillId="0" borderId="38" xfId="35" applyNumberFormat="1" applyFont="1" applyBorder="1"/>
    <xf numFmtId="165" fontId="34" fillId="0" borderId="38" xfId="35" applyNumberFormat="1" applyFont="1" applyBorder="1"/>
    <xf numFmtId="168" fontId="34" fillId="0" borderId="38" xfId="35" applyNumberFormat="1" applyFont="1" applyBorder="1"/>
    <xf numFmtId="165" fontId="34" fillId="0" borderId="38" xfId="35" applyNumberFormat="1" applyFont="1" applyBorder="1" applyAlignment="1">
      <alignment horizontal="right"/>
    </xf>
    <xf numFmtId="167" fontId="34" fillId="0" borderId="41" xfId="35" applyNumberFormat="1" applyFont="1" applyBorder="1"/>
    <xf numFmtId="165" fontId="34" fillId="0" borderId="41" xfId="35" applyNumberFormat="1" applyFont="1" applyBorder="1"/>
    <xf numFmtId="168" fontId="34" fillId="0" borderId="41" xfId="35" applyNumberFormat="1" applyFont="1" applyBorder="1"/>
    <xf numFmtId="165" fontId="34" fillId="0" borderId="41" xfId="35" applyNumberFormat="1" applyFont="1" applyBorder="1" applyAlignment="1">
      <alignment horizontal="right"/>
    </xf>
    <xf numFmtId="165" fontId="36" fillId="22" borderId="44" xfId="35" applyNumberFormat="1" applyFont="1" applyFill="1" applyBorder="1" applyAlignment="1">
      <alignment horizontal="right"/>
    </xf>
    <xf numFmtId="165" fontId="37" fillId="22" borderId="44" xfId="35" applyNumberFormat="1" applyFont="1" applyFill="1" applyBorder="1" applyAlignment="1">
      <alignment horizontal="right"/>
    </xf>
    <xf numFmtId="0" fontId="39" fillId="2" borderId="0" xfId="35" applyFont="1" applyFill="1" applyAlignment="1">
      <alignment horizontal="right"/>
    </xf>
    <xf numFmtId="0" fontId="30" fillId="2" borderId="0" xfId="35" applyFont="1" applyFill="1"/>
    <xf numFmtId="0" fontId="41" fillId="2" borderId="0" xfId="35" applyFont="1" applyFill="1" applyAlignment="1">
      <alignment horizontal="center"/>
    </xf>
    <xf numFmtId="0" fontId="24" fillId="2" borderId="0" xfId="0" applyFont="1" applyFill="1" applyAlignment="1">
      <alignment vertical="top"/>
    </xf>
    <xf numFmtId="0" fontId="41" fillId="2" borderId="0" xfId="35" applyFont="1" applyFill="1"/>
    <xf numFmtId="0" fontId="41" fillId="2" borderId="0" xfId="35" applyFont="1" applyFill="1" applyAlignment="1">
      <alignment horizontal="right"/>
    </xf>
    <xf numFmtId="0" fontId="41" fillId="2" borderId="0" xfId="35" applyFont="1" applyFill="1" applyAlignment="1">
      <alignment horizontal="left"/>
    </xf>
    <xf numFmtId="0" fontId="30" fillId="2" borderId="38" xfId="35" applyFont="1" applyFill="1" applyBorder="1"/>
    <xf numFmtId="0" fontId="30" fillId="2" borderId="27" xfId="35" applyFont="1" applyFill="1" applyBorder="1"/>
    <xf numFmtId="0" fontId="31" fillId="22" borderId="51" xfId="35" applyFont="1" applyFill="1" applyBorder="1" applyAlignment="1">
      <alignment horizontal="center"/>
    </xf>
    <xf numFmtId="49" fontId="30" fillId="0" borderId="35" xfId="35" applyNumberFormat="1" applyFont="1" applyBorder="1"/>
    <xf numFmtId="167" fontId="30" fillId="0" borderId="35" xfId="35" applyNumberFormat="1" applyFont="1" applyBorder="1"/>
    <xf numFmtId="165" fontId="30" fillId="0" borderId="35" xfId="35" applyNumberFormat="1" applyFont="1" applyBorder="1"/>
    <xf numFmtId="20" fontId="30" fillId="0" borderId="35" xfId="35" applyNumberFormat="1" applyFont="1" applyBorder="1"/>
    <xf numFmtId="49" fontId="30" fillId="0" borderId="38" xfId="35" applyNumberFormat="1" applyFont="1" applyBorder="1"/>
    <xf numFmtId="167" fontId="30" fillId="0" borderId="38" xfId="35" applyNumberFormat="1" applyFont="1" applyBorder="1"/>
    <xf numFmtId="20" fontId="30" fillId="0" borderId="38" xfId="35" applyNumberFormat="1" applyFont="1" applyBorder="1"/>
    <xf numFmtId="165" fontId="30" fillId="0" borderId="38" xfId="35" applyNumberFormat="1" applyFont="1" applyBorder="1"/>
    <xf numFmtId="49" fontId="41" fillId="0" borderId="52" xfId="35" applyNumberFormat="1" applyFont="1" applyBorder="1"/>
    <xf numFmtId="49" fontId="34" fillId="0" borderId="0" xfId="35" applyNumberFormat="1" applyFont="1"/>
    <xf numFmtId="0" fontId="30" fillId="2" borderId="0" xfId="35" applyFont="1" applyFill="1" applyAlignment="1">
      <alignment horizontal="right"/>
    </xf>
    <xf numFmtId="0" fontId="30" fillId="2" borderId="0" xfId="35" applyFont="1" applyFill="1" applyAlignment="1">
      <alignment horizontal="left"/>
    </xf>
    <xf numFmtId="49" fontId="10" fillId="2" borderId="0" xfId="35" applyNumberFormat="1" applyFill="1"/>
    <xf numFmtId="0" fontId="42" fillId="2" borderId="0" xfId="35" applyFont="1" applyFill="1"/>
    <xf numFmtId="0" fontId="21" fillId="2" borderId="0" xfId="1" applyFill="1" applyAlignment="1">
      <alignment horizontal="left"/>
    </xf>
    <xf numFmtId="0" fontId="21" fillId="2" borderId="0" xfId="1" quotePrefix="1" applyFill="1" applyAlignment="1">
      <alignment horizontal="left"/>
    </xf>
    <xf numFmtId="0" fontId="31" fillId="22" borderId="57" xfId="35" applyFont="1" applyFill="1" applyBorder="1" applyAlignment="1">
      <alignment horizontal="center"/>
    </xf>
    <xf numFmtId="0" fontId="31" fillId="22" borderId="58" xfId="35" applyFont="1" applyFill="1" applyBorder="1" applyAlignment="1">
      <alignment horizontal="center"/>
    </xf>
    <xf numFmtId="0" fontId="31" fillId="22" borderId="59" xfId="35" applyFont="1" applyFill="1" applyBorder="1" applyAlignment="1">
      <alignment horizontal="center"/>
    </xf>
    <xf numFmtId="49" fontId="30" fillId="0" borderId="60" xfId="35" applyNumberFormat="1" applyFont="1" applyBorder="1"/>
    <xf numFmtId="0" fontId="31" fillId="22" borderId="61" xfId="35" applyFont="1" applyFill="1" applyBorder="1" applyAlignment="1">
      <alignment horizontal="center"/>
    </xf>
    <xf numFmtId="166" fontId="31" fillId="22" borderId="62" xfId="35" applyNumberFormat="1" applyFont="1" applyFill="1" applyBorder="1" applyAlignment="1">
      <alignment horizontal="center"/>
    </xf>
    <xf numFmtId="0" fontId="31" fillId="22" borderId="65" xfId="35" applyFont="1" applyFill="1" applyBorder="1" applyAlignment="1">
      <alignment horizontal="center"/>
    </xf>
    <xf numFmtId="165" fontId="30" fillId="0" borderId="67" xfId="35" applyNumberFormat="1" applyFont="1" applyBorder="1"/>
    <xf numFmtId="49" fontId="32" fillId="22" borderId="68" xfId="35" applyNumberFormat="1" applyFont="1" applyFill="1" applyBorder="1"/>
    <xf numFmtId="49" fontId="32" fillId="22" borderId="69" xfId="35" applyNumberFormat="1" applyFont="1" applyFill="1" applyBorder="1"/>
    <xf numFmtId="167" fontId="32" fillId="22" borderId="69" xfId="35" applyNumberFormat="1" applyFont="1" applyFill="1" applyBorder="1"/>
    <xf numFmtId="165" fontId="32" fillId="22" borderId="69" xfId="35" applyNumberFormat="1" applyFont="1" applyFill="1" applyBorder="1"/>
    <xf numFmtId="168" fontId="32" fillId="22" borderId="69" xfId="35" applyNumberFormat="1" applyFont="1" applyFill="1" applyBorder="1"/>
    <xf numFmtId="165" fontId="32" fillId="22" borderId="69" xfId="35" applyNumberFormat="1" applyFont="1" applyFill="1" applyBorder="1" applyAlignment="1">
      <alignment horizontal="right"/>
    </xf>
    <xf numFmtId="165" fontId="32" fillId="22" borderId="70" xfId="35" applyNumberFormat="1" applyFont="1" applyFill="1" applyBorder="1"/>
    <xf numFmtId="0" fontId="31" fillId="22" borderId="54" xfId="35" applyFont="1" applyFill="1" applyBorder="1" applyAlignment="1">
      <alignment horizontal="center"/>
    </xf>
    <xf numFmtId="0" fontId="32" fillId="22" borderId="54" xfId="35" applyFont="1" applyFill="1" applyBorder="1" applyAlignment="1">
      <alignment horizontal="center"/>
    </xf>
    <xf numFmtId="165" fontId="31" fillId="22" borderId="54" xfId="35" applyNumberFormat="1" applyFont="1" applyFill="1" applyBorder="1" applyAlignment="1">
      <alignment horizontal="center"/>
    </xf>
    <xf numFmtId="169" fontId="30" fillId="0" borderId="54" xfId="35" applyNumberFormat="1" applyFont="1" applyBorder="1" applyAlignment="1">
      <alignment horizontal="center"/>
    </xf>
    <xf numFmtId="0" fontId="30" fillId="0" borderId="54" xfId="35" applyFont="1" applyBorder="1"/>
    <xf numFmtId="167" fontId="30" fillId="0" borderId="54" xfId="35" applyNumberFormat="1" applyFont="1" applyBorder="1" applyAlignment="1">
      <alignment horizontal="right"/>
    </xf>
    <xf numFmtId="165" fontId="30" fillId="0" borderId="54" xfId="35" applyNumberFormat="1" applyFont="1" applyBorder="1" applyAlignment="1">
      <alignment horizontal="right"/>
    </xf>
    <xf numFmtId="169" fontId="30" fillId="22" borderId="54" xfId="35" applyNumberFormat="1" applyFont="1" applyFill="1" applyBorder="1" applyAlignment="1">
      <alignment horizontal="center"/>
    </xf>
    <xf numFmtId="169" fontId="32" fillId="22" borderId="54" xfId="35" applyNumberFormat="1" applyFont="1" applyFill="1" applyBorder="1" applyAlignment="1">
      <alignment horizontal="center"/>
    </xf>
    <xf numFmtId="0" fontId="37" fillId="22" borderId="54" xfId="35" applyFont="1" applyFill="1" applyBorder="1"/>
    <xf numFmtId="170" fontId="37" fillId="22" borderId="54" xfId="35" applyNumberFormat="1" applyFont="1" applyFill="1" applyBorder="1" applyAlignment="1">
      <alignment horizontal="right"/>
    </xf>
    <xf numFmtId="165" fontId="37" fillId="22" borderId="54" xfId="35" applyNumberFormat="1" applyFont="1" applyFill="1" applyBorder="1" applyAlignment="1">
      <alignment horizontal="right"/>
    </xf>
    <xf numFmtId="0" fontId="37" fillId="22" borderId="44" xfId="35" applyFont="1" applyFill="1" applyBorder="1" applyAlignment="1">
      <alignment horizontal="right"/>
    </xf>
    <xf numFmtId="49" fontId="44" fillId="0" borderId="71" xfId="35" applyNumberFormat="1" applyFont="1" applyBorder="1"/>
    <xf numFmtId="49" fontId="44" fillId="0" borderId="71" xfId="35" applyNumberFormat="1" applyFont="1" applyBorder="1" applyAlignment="1">
      <alignment wrapText="1"/>
    </xf>
    <xf numFmtId="171" fontId="44" fillId="0" borderId="71" xfId="35" applyNumberFormat="1" applyFont="1" applyBorder="1" applyAlignment="1">
      <alignment horizontal="right"/>
    </xf>
    <xf numFmtId="49" fontId="44" fillId="0" borderId="72" xfId="35" applyNumberFormat="1" applyFont="1" applyBorder="1"/>
    <xf numFmtId="49" fontId="45" fillId="0" borderId="72" xfId="35" applyNumberFormat="1" applyFont="1" applyBorder="1"/>
    <xf numFmtId="171" fontId="45" fillId="0" borderId="72" xfId="35" applyNumberFormat="1" applyFont="1" applyBorder="1"/>
    <xf numFmtId="171" fontId="44" fillId="0" borderId="72" xfId="35" applyNumberFormat="1" applyFont="1" applyBorder="1"/>
    <xf numFmtId="0" fontId="21" fillId="0" borderId="0" xfId="1"/>
    <xf numFmtId="0" fontId="27" fillId="22" borderId="50" xfId="0" applyFont="1" applyFill="1" applyBorder="1" applyAlignment="1">
      <alignment horizontal="center"/>
    </xf>
    <xf numFmtId="0" fontId="26" fillId="23" borderId="73" xfId="0" applyFont="1" applyFill="1" applyBorder="1"/>
    <xf numFmtId="0" fontId="27" fillId="22" borderId="73" xfId="0" applyFont="1" applyFill="1" applyBorder="1" applyAlignment="1">
      <alignment horizontal="center"/>
    </xf>
    <xf numFmtId="49" fontId="34" fillId="0" borderId="38" xfId="35" applyNumberFormat="1" applyFont="1" applyBorder="1" applyAlignment="1">
      <alignment horizontal="center"/>
    </xf>
    <xf numFmtId="49" fontId="10" fillId="0" borderId="34" xfId="35" applyNumberFormat="1" applyBorder="1" applyAlignment="1">
      <alignment horizontal="center"/>
    </xf>
    <xf numFmtId="49" fontId="10" fillId="0" borderId="37" xfId="35" applyNumberFormat="1" applyBorder="1" applyAlignment="1">
      <alignment horizontal="center"/>
    </xf>
    <xf numFmtId="49" fontId="46" fillId="0" borderId="35" xfId="35" applyNumberFormat="1" applyFont="1" applyBorder="1" applyAlignment="1">
      <alignment wrapText="1"/>
    </xf>
    <xf numFmtId="49" fontId="46" fillId="0" borderId="38" xfId="35" applyNumberFormat="1" applyFont="1" applyBorder="1"/>
    <xf numFmtId="49" fontId="47" fillId="0" borderId="38" xfId="35" applyNumberFormat="1" applyFont="1" applyBorder="1"/>
    <xf numFmtId="170" fontId="10" fillId="2" borderId="0" xfId="35" applyNumberFormat="1" applyFill="1"/>
    <xf numFmtId="0" fontId="48" fillId="2" borderId="27" xfId="35" applyFont="1" applyFill="1" applyBorder="1"/>
    <xf numFmtId="0" fontId="0" fillId="2" borderId="10" xfId="0" applyFill="1" applyBorder="1" applyAlignment="1">
      <alignment horizontal="right"/>
    </xf>
    <xf numFmtId="49" fontId="23" fillId="2" borderId="10" xfId="0" applyNumberFormat="1" applyFont="1" applyFill="1" applyBorder="1" applyAlignment="1">
      <alignment horizontal="left"/>
    </xf>
    <xf numFmtId="0" fontId="21" fillId="2" borderId="0" xfId="1" applyFill="1" applyAlignment="1">
      <alignment horizontal="left"/>
    </xf>
    <xf numFmtId="0" fontId="0" fillId="2" borderId="14" xfId="0" applyFill="1" applyBorder="1" applyAlignment="1">
      <alignment horizontal="right"/>
    </xf>
    <xf numFmtId="1" fontId="23" fillId="2" borderId="14" xfId="0" applyNumberFormat="1" applyFont="1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14" fontId="23" fillId="2" borderId="11" xfId="0" applyNumberFormat="1" applyFont="1" applyFill="1" applyBorder="1" applyAlignment="1">
      <alignment horizontal="left"/>
    </xf>
    <xf numFmtId="49" fontId="23" fillId="2" borderId="11" xfId="0" applyNumberFormat="1" applyFont="1" applyFill="1" applyBorder="1" applyAlignment="1">
      <alignment horizontal="left"/>
    </xf>
    <xf numFmtId="49" fontId="23" fillId="2" borderId="13" xfId="0" applyNumberFormat="1" applyFont="1" applyFill="1" applyBorder="1" applyAlignment="1">
      <alignment horizontal="left"/>
    </xf>
    <xf numFmtId="0" fontId="31" fillId="22" borderId="41" xfId="35" applyFont="1" applyFill="1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31" fillId="22" borderId="63" xfId="35" applyFont="1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31" fillId="22" borderId="64" xfId="35" applyFont="1" applyFill="1" applyBorder="1" applyAlignment="1">
      <alignment horizontal="center" vertical="top"/>
    </xf>
    <xf numFmtId="0" fontId="0" fillId="0" borderId="53" xfId="0" applyBorder="1" applyAlignment="1">
      <alignment horizontal="center" vertical="top"/>
    </xf>
    <xf numFmtId="0" fontId="31" fillId="22" borderId="57" xfId="35" applyFont="1" applyFill="1" applyBorder="1" applyAlignment="1">
      <alignment horizontal="center" vertical="top"/>
    </xf>
    <xf numFmtId="0" fontId="0" fillId="0" borderId="66" xfId="0" applyBorder="1" applyAlignment="1">
      <alignment horizontal="center" vertical="top"/>
    </xf>
    <xf numFmtId="0" fontId="31" fillId="22" borderId="55" xfId="35" applyFont="1" applyFill="1" applyBorder="1" applyAlignment="1">
      <alignment horizontal="center" vertical="top"/>
    </xf>
    <xf numFmtId="0" fontId="0" fillId="0" borderId="56" xfId="0" applyBorder="1" applyAlignment="1">
      <alignment horizontal="center" vertical="top"/>
    </xf>
  </cellXfs>
  <cellStyles count="45">
    <cellStyle name="20 % - Akzent1" xfId="2" builtinId="30" customBuiltin="1"/>
    <cellStyle name="20 % - Akzent2" xfId="3" builtinId="34" customBuiltin="1"/>
    <cellStyle name="20 % - Akzent3" xfId="4" builtinId="38" customBuiltin="1"/>
    <cellStyle name="20 % - Akzent4" xfId="5" builtinId="42" customBuiltin="1"/>
    <cellStyle name="20 % - Akzent5" xfId="6" builtinId="46" customBuiltin="1"/>
    <cellStyle name="20 % - Akzent6" xfId="7" builtinId="50" customBuiltin="1"/>
    <cellStyle name="40 % - Akzent1" xfId="8" builtinId="31" customBuiltin="1"/>
    <cellStyle name="40 % - Akzent2" xfId="9" builtinId="35" customBuiltin="1"/>
    <cellStyle name="40 % - Akzent3" xfId="10" builtinId="39" customBuiltin="1"/>
    <cellStyle name="40 % - Akzent4" xfId="11" builtinId="43" customBuiltin="1"/>
    <cellStyle name="40 % - Akzent5" xfId="12" builtinId="47" customBuiltin="1"/>
    <cellStyle name="40 % - Akzent6" xfId="13" builtinId="51" customBuiltin="1"/>
    <cellStyle name="60 % - Akzent1" xfId="14" builtinId="32" customBuiltin="1"/>
    <cellStyle name="60 % - Akzent2" xfId="15" builtinId="36" customBuiltin="1"/>
    <cellStyle name="60 % - Akzent3" xfId="16" builtinId="40" customBuiltin="1"/>
    <cellStyle name="60 % - Akzent4" xfId="17" builtinId="44" customBuiltin="1"/>
    <cellStyle name="60 % - Akzent5" xfId="18" builtinId="48" customBuiltin="1"/>
    <cellStyle name="60 % - Akzent6" xfId="19" builtinId="52" customBuiltin="1"/>
    <cellStyle name="Akzent1" xfId="20" builtinId="29" customBuiltin="1"/>
    <cellStyle name="Akzent2" xfId="21" builtinId="33" customBuiltin="1"/>
    <cellStyle name="Akzent3" xfId="22" builtinId="37" customBuiltin="1"/>
    <cellStyle name="Akzent4" xfId="23" builtinId="41" customBuiltin="1"/>
    <cellStyle name="Akzent5" xfId="24" builtinId="45" customBuiltin="1"/>
    <cellStyle name="Akzent6" xfId="25" builtinId="49" customBuiltin="1"/>
    <cellStyle name="Ausgabe" xfId="26" builtinId="21" customBuiltin="1"/>
    <cellStyle name="Berechnung" xfId="27" builtinId="22" customBuiltin="1"/>
    <cellStyle name="Eingabe" xfId="28" builtinId="20" customBuiltin="1"/>
    <cellStyle name="Ergebnis 1" xfId="29" xr:uid="{00000000-0005-0000-0000-00001B000000}"/>
    <cellStyle name="Erklärender Text" xfId="30" builtinId="53" customBuiltin="1"/>
    <cellStyle name="Gut" xfId="31" builtinId="26" customBuiltin="1"/>
    <cellStyle name="Hinweis" xfId="32" xr:uid="{00000000-0005-0000-0000-00001E000000}"/>
    <cellStyle name="Link" xfId="1" builtinId="8"/>
    <cellStyle name="Neutral" xfId="33" builtinId="28" customBuiltin="1"/>
    <cellStyle name="Schlecht" xfId="34" builtinId="27" customBuiltin="1"/>
    <cellStyle name="Standard" xfId="0" builtinId="0"/>
    <cellStyle name="Standard 2" xfId="35" xr:uid="{00000000-0005-0000-0000-000023000000}"/>
    <cellStyle name="Titel" xfId="36" xr:uid="{00000000-0005-0000-0000-000024000000}"/>
    <cellStyle name="Überschrift 1" xfId="41" builtinId="16" customBuiltin="1"/>
    <cellStyle name="Überschrift 2" xfId="42" builtinId="17" customBuiltin="1"/>
    <cellStyle name="Überschrift 3" xfId="43" builtinId="18" customBuiltin="1"/>
    <cellStyle name="Überschrift 4" xfId="44" builtinId="19" customBuiltin="1"/>
    <cellStyle name="Verknüpfte Zelle" xfId="37" builtinId="24" customBuiltin="1"/>
    <cellStyle name="Währung 2" xfId="39" xr:uid="{00000000-0005-0000-0000-00002A000000}"/>
    <cellStyle name="Warnender Text" xfId="38" builtinId="11" customBuiltin="1"/>
    <cellStyle name="Zelle überprüfen" xfId="40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FFF00"/>
      <rgbColor rgb="00F20884"/>
      <rgbColor rgb="0000FFFF"/>
      <rgbColor rgb="00800000"/>
      <rgbColor rgb="00006411"/>
      <rgbColor rgb="00000080"/>
      <rgbColor rgb="0090713A"/>
      <rgbColor rgb="006711FF"/>
      <rgbColor rgb="00008080"/>
      <rgbColor rgb="00C0C0C0"/>
      <rgbColor rgb="00808080"/>
      <rgbColor rgb="009999FF"/>
      <rgbColor rgb="00865357"/>
      <rgbColor rgb="00FFF58C"/>
      <rgbColor rgb="00CCFFFF"/>
      <rgbColor rgb="00660066"/>
      <rgbColor rgb="00FEA746"/>
      <rgbColor rgb="000066CC"/>
      <rgbColor rgb="00A2BD9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6"/>
  <sheetViews>
    <sheetView workbookViewId="0">
      <selection activeCell="G7" sqref="G7"/>
    </sheetView>
  </sheetViews>
  <sheetFormatPr baseColWidth="10" defaultColWidth="10.875" defaultRowHeight="15.75" x14ac:dyDescent="0.25"/>
  <cols>
    <col min="1" max="1" width="2.375" style="1" customWidth="1"/>
    <col min="2" max="2" width="4" style="1" customWidth="1"/>
    <col min="3" max="3" width="11.375" style="1" customWidth="1"/>
    <col min="4" max="16384" width="10.875" style="1"/>
  </cols>
  <sheetData>
    <row r="2" spans="2:12" s="2" customFormat="1" ht="32.1" customHeight="1" x14ac:dyDescent="0.25">
      <c r="B2" s="3"/>
      <c r="C2" s="4" t="s">
        <v>196</v>
      </c>
      <c r="D2" s="5"/>
      <c r="E2" s="5"/>
      <c r="F2" s="5"/>
      <c r="G2" s="5"/>
      <c r="H2" s="5"/>
      <c r="I2" s="5"/>
      <c r="J2" s="5"/>
      <c r="K2" s="5"/>
      <c r="L2" s="5"/>
    </row>
    <row r="3" spans="2:12" s="6" customFormat="1" ht="24" customHeight="1" x14ac:dyDescent="0.25">
      <c r="B3" s="7"/>
      <c r="C3" s="8"/>
      <c r="D3" s="9"/>
      <c r="E3" s="9"/>
      <c r="F3" s="9"/>
      <c r="G3" s="10"/>
      <c r="H3" s="10"/>
      <c r="I3" s="10"/>
      <c r="J3" s="10"/>
      <c r="K3" s="10"/>
      <c r="L3" s="10"/>
    </row>
    <row r="6" spans="2:12" ht="21" x14ac:dyDescent="0.35">
      <c r="C6" s="11" t="s">
        <v>0</v>
      </c>
    </row>
    <row r="8" spans="2:12" x14ac:dyDescent="0.25">
      <c r="C8" s="1" t="s">
        <v>1</v>
      </c>
    </row>
    <row r="9" spans="2:12" x14ac:dyDescent="0.25">
      <c r="C9" s="12" t="s">
        <v>194</v>
      </c>
    </row>
    <row r="11" spans="2:12" x14ac:dyDescent="0.25">
      <c r="C11" s="1" t="s">
        <v>2</v>
      </c>
    </row>
    <row r="12" spans="2:12" x14ac:dyDescent="0.25">
      <c r="C12" s="13"/>
      <c r="D12" s="13"/>
      <c r="E12" s="13"/>
      <c r="F12" s="13"/>
      <c r="G12" s="13"/>
    </row>
    <row r="13" spans="2:12" x14ac:dyDescent="0.25">
      <c r="B13" s="14" t="s">
        <v>3</v>
      </c>
      <c r="C13" s="167" t="s">
        <v>154</v>
      </c>
      <c r="D13" s="15"/>
      <c r="E13" s="15"/>
      <c r="F13" s="15"/>
      <c r="G13" s="16"/>
    </row>
    <row r="14" spans="2:12" x14ac:dyDescent="0.25">
      <c r="B14" s="14" t="s">
        <v>4</v>
      </c>
      <c r="C14" s="131" t="s">
        <v>5</v>
      </c>
      <c r="D14" s="15"/>
      <c r="E14" s="15"/>
      <c r="F14" s="15"/>
      <c r="G14" s="16"/>
    </row>
    <row r="15" spans="2:12" x14ac:dyDescent="0.25">
      <c r="B15" s="14" t="s">
        <v>6</v>
      </c>
      <c r="C15" s="181" t="s">
        <v>7</v>
      </c>
      <c r="D15" s="181"/>
      <c r="E15" s="181"/>
      <c r="F15" s="181"/>
      <c r="G15" s="16"/>
    </row>
    <row r="16" spans="2:12" x14ac:dyDescent="0.25">
      <c r="B16" s="14" t="s">
        <v>8</v>
      </c>
      <c r="C16" s="130" t="s">
        <v>9</v>
      </c>
      <c r="D16" s="15"/>
      <c r="E16" s="15"/>
      <c r="F16" s="15"/>
      <c r="G16" s="16"/>
    </row>
    <row r="17" spans="2:9" x14ac:dyDescent="0.25">
      <c r="B17" s="14" t="s">
        <v>10</v>
      </c>
      <c r="C17" s="181" t="s">
        <v>11</v>
      </c>
      <c r="D17" s="181"/>
      <c r="E17" s="181"/>
      <c r="F17" s="181"/>
      <c r="G17" s="16"/>
    </row>
    <row r="18" spans="2:9" x14ac:dyDescent="0.25">
      <c r="B18" s="14" t="s">
        <v>12</v>
      </c>
      <c r="C18" s="181" t="str">
        <f>HYPERLINK("#"&amp;"'Fahrten Dienstreisen'!A1","Fahrten Familienheimfahrten")</f>
        <v>Fahrten Familienheimfahrten</v>
      </c>
      <c r="D18" s="181"/>
      <c r="E18" s="181"/>
      <c r="F18" s="181"/>
      <c r="G18" s="16"/>
    </row>
    <row r="19" spans="2:9" x14ac:dyDescent="0.25">
      <c r="B19" s="14" t="s">
        <v>14</v>
      </c>
      <c r="C19" s="181" t="s">
        <v>15</v>
      </c>
      <c r="D19" s="181"/>
      <c r="E19" s="181"/>
      <c r="F19" s="181"/>
      <c r="G19" s="16"/>
    </row>
    <row r="20" spans="2:9" x14ac:dyDescent="0.25">
      <c r="B20" s="14" t="s">
        <v>16</v>
      </c>
      <c r="C20" s="130" t="s">
        <v>17</v>
      </c>
      <c r="D20" s="15"/>
      <c r="E20" s="15"/>
      <c r="F20" s="15"/>
      <c r="G20" s="16"/>
    </row>
    <row r="21" spans="2:9" x14ac:dyDescent="0.25">
      <c r="B21" s="14" t="s">
        <v>18</v>
      </c>
      <c r="C21" s="130" t="s">
        <v>19</v>
      </c>
      <c r="D21" s="15"/>
      <c r="E21" s="15"/>
      <c r="F21" s="15"/>
      <c r="G21" s="16"/>
    </row>
    <row r="22" spans="2:9" x14ac:dyDescent="0.25">
      <c r="B22" s="14" t="s">
        <v>20</v>
      </c>
      <c r="C22" s="130" t="s">
        <v>21</v>
      </c>
      <c r="D22" s="15"/>
      <c r="E22" s="15"/>
      <c r="F22" s="15"/>
      <c r="G22" s="16"/>
    </row>
    <row r="23" spans="2:9" x14ac:dyDescent="0.25">
      <c r="B23" s="14" t="s">
        <v>22</v>
      </c>
      <c r="C23" s="130" t="s">
        <v>23</v>
      </c>
      <c r="D23" s="15"/>
      <c r="E23" s="15"/>
      <c r="F23" s="15"/>
      <c r="G23" s="16"/>
    </row>
    <row r="24" spans="2:9" x14ac:dyDescent="0.25">
      <c r="B24" s="14" t="s">
        <v>24</v>
      </c>
      <c r="C24" s="181" t="s">
        <v>25</v>
      </c>
      <c r="D24" s="181"/>
      <c r="E24" s="181"/>
      <c r="F24" s="181"/>
      <c r="G24" s="181"/>
    </row>
    <row r="26" spans="2:9" x14ac:dyDescent="0.25">
      <c r="C26" s="13" t="s">
        <v>26</v>
      </c>
    </row>
    <row r="28" spans="2:9" x14ac:dyDescent="0.25">
      <c r="C28" s="179" t="s">
        <v>27</v>
      </c>
      <c r="D28" s="179"/>
      <c r="E28" s="180"/>
      <c r="F28" s="180"/>
      <c r="G28" s="180"/>
      <c r="H28" s="180"/>
      <c r="I28" s="180"/>
    </row>
    <row r="29" spans="2:9" x14ac:dyDescent="0.25">
      <c r="C29" s="184" t="s">
        <v>28</v>
      </c>
      <c r="D29" s="184"/>
      <c r="E29" s="185"/>
      <c r="F29" s="185"/>
      <c r="G29" s="185"/>
      <c r="H29" s="185"/>
      <c r="I29" s="185"/>
    </row>
    <row r="30" spans="2:9" x14ac:dyDescent="0.25">
      <c r="C30" s="184" t="s">
        <v>29</v>
      </c>
      <c r="D30" s="184"/>
      <c r="E30" s="186"/>
      <c r="F30" s="186"/>
      <c r="G30" s="186"/>
      <c r="H30" s="186"/>
      <c r="I30" s="186"/>
    </row>
    <row r="31" spans="2:9" x14ac:dyDescent="0.25">
      <c r="C31" s="184" t="s">
        <v>30</v>
      </c>
      <c r="D31" s="184"/>
      <c r="E31" s="17"/>
      <c r="F31" s="187"/>
      <c r="G31" s="187"/>
      <c r="H31" s="187"/>
      <c r="I31" s="187"/>
    </row>
    <row r="32" spans="2:9" x14ac:dyDescent="0.25">
      <c r="C32" s="182" t="s">
        <v>31</v>
      </c>
      <c r="D32" s="182"/>
      <c r="E32" s="183"/>
      <c r="F32" s="183"/>
      <c r="G32" s="183"/>
      <c r="H32" s="183"/>
      <c r="I32" s="183"/>
    </row>
    <row r="34" spans="3:3" x14ac:dyDescent="0.25">
      <c r="C34" s="1" t="s">
        <v>32</v>
      </c>
    </row>
    <row r="35" spans="3:3" x14ac:dyDescent="0.25">
      <c r="C35" s="1" t="s">
        <v>33</v>
      </c>
    </row>
    <row r="36" spans="3:3" x14ac:dyDescent="0.25">
      <c r="C36" s="1" t="s">
        <v>195</v>
      </c>
    </row>
  </sheetData>
  <sheetProtection selectLockedCells="1" selectUnlockedCells="1"/>
  <mergeCells count="15">
    <mergeCell ref="C32:D32"/>
    <mergeCell ref="E32:I32"/>
    <mergeCell ref="C29:D29"/>
    <mergeCell ref="E29:I29"/>
    <mergeCell ref="C30:D30"/>
    <mergeCell ref="E30:I30"/>
    <mergeCell ref="C31:D31"/>
    <mergeCell ref="F31:I31"/>
    <mergeCell ref="C28:D28"/>
    <mergeCell ref="E28:I28"/>
    <mergeCell ref="C15:F15"/>
    <mergeCell ref="C17:F17"/>
    <mergeCell ref="C18:F18"/>
    <mergeCell ref="C19:F19"/>
    <mergeCell ref="C24:G24"/>
  </mergeCells>
  <dataValidations count="1">
    <dataValidation type="textLength" operator="equal" allowBlank="1" showInputMessage="1" showErrorMessage="1" errorTitle="Bitte prüfen" error="Ihre persönliche Steuer-ID muss elf Zeichen haben." promptTitle="Persönliche Steuer-ID" prompt="Ihre persönliche Steuer-ID hat elf Zeichen." sqref="E32:I32" xr:uid="{00000000-0002-0000-0000-000000000000}">
      <formula1>11</formula1>
      <formula2>0</formula2>
    </dataValidation>
  </dataValidations>
  <hyperlinks>
    <hyperlink ref="C13" location="Ausgaben_Übersicht!A1" display="Ausgaben_Übersicht!A1" xr:uid="{00000000-0004-0000-0000-000000000000}"/>
    <hyperlink ref="C14" location="'Beiträge&amp;Gebühren'!A1" display="Beiträge&amp;Gebühren" xr:uid="{00000000-0004-0000-0000-000001000000}"/>
    <hyperlink ref="C15" location="'Fahrten Dienstreisen'" display="Fahrten Dienstreisen" xr:uid="{00000000-0004-0000-0000-000002000000}"/>
    <hyperlink ref="C16" location="'Fahrten Wohnung-Studienort'!A1" display="Fahrten Wohnung-Studienort" xr:uid="{00000000-0004-0000-0000-000003000000}"/>
    <hyperlink ref="C17" location="'Fahrten Lerngemeinschaften'" display="Fahrten Lerngemeinschaften" xr:uid="{00000000-0004-0000-0000-000004000000}"/>
    <hyperlink ref="C18" location="'Fahrten Familienheimfahrten'" display="Fahrten Familienheimfahrten" xr:uid="{00000000-0004-0000-0000-000005000000}"/>
    <hyperlink ref="C19" location="'Kosten für Arbeitsmittel'" display="Kosten für Arbeitsmittel" xr:uid="{00000000-0004-0000-0000-000006000000}"/>
    <hyperlink ref="C20" location="Bewerbungskosten!A1" display="Bewerbungskosten" xr:uid="{00000000-0004-0000-0000-000007000000}"/>
    <hyperlink ref="C21" location="Fortbildungskosten!A1" display="Fortbildungskosten" xr:uid="{00000000-0004-0000-0000-000008000000}"/>
    <hyperlink ref="C22" location="Umzugskosten!A1" display="Umzugskosten" xr:uid="{00000000-0004-0000-0000-000009000000}"/>
    <hyperlink ref="C23" location="'Sonstige Ausgaben'!A1" display="Sonstige Ausgaben" xr:uid="{00000000-0004-0000-0000-00000A000000}"/>
    <hyperlink ref="C24" location="Sonderausgaben" display="Sonderausgaben" xr:uid="{00000000-0004-0000-0000-00000B000000}"/>
    <hyperlink ref="C15:F15" location="'Fahrten Dienstreisen'!A1" display="Fahrten Dienstreisen" xr:uid="{00000000-0004-0000-0000-00000C000000}"/>
    <hyperlink ref="C17:F17" location="'Fahrten Lerngemeinschaften'!A1" display="Fahrten Lerngemeinschaften" xr:uid="{00000000-0004-0000-0000-00000D000000}"/>
    <hyperlink ref="C18:F18" location="'Fahrten Familienheimfahrten'!A1" display="'Fahrten Familienheimfahrten'!A1" xr:uid="{00000000-0004-0000-0000-00000E000000}"/>
    <hyperlink ref="C19:F19" location="'Kosten für Arbeitsmittel'!A1" display="Kosten für Arbeitsmittel" xr:uid="{00000000-0004-0000-0000-00000F000000}"/>
    <hyperlink ref="C24:G24" location="Sonderausgaben!A1" display="Sonderausgaben" xr:uid="{00000000-0004-0000-0000-000010000000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T49"/>
  <sheetViews>
    <sheetView workbookViewId="0">
      <selection activeCell="C1" sqref="C1"/>
    </sheetView>
  </sheetViews>
  <sheetFormatPr baseColWidth="10" defaultColWidth="10.875" defaultRowHeight="15.75" x14ac:dyDescent="0.25"/>
  <cols>
    <col min="1" max="1" width="2.5" style="43" customWidth="1"/>
    <col min="2" max="2" width="2.375" style="43" customWidth="1"/>
    <col min="3" max="3" width="18.625" style="44" customWidth="1"/>
    <col min="4" max="4" width="33.125" style="44" customWidth="1"/>
    <col min="5" max="5" width="50.5" style="44" customWidth="1"/>
    <col min="6" max="6" width="14" style="45" customWidth="1"/>
    <col min="7" max="98" width="10.875" style="43"/>
    <col min="99" max="16384" width="10.875" style="44"/>
  </cols>
  <sheetData>
    <row r="1" spans="1:98" ht="26.25" x14ac:dyDescent="0.25">
      <c r="B1" s="3"/>
      <c r="C1" s="19"/>
      <c r="D1" s="46"/>
      <c r="E1" s="46"/>
      <c r="F1" s="47"/>
    </row>
    <row r="2" spans="1:98" s="6" customFormat="1" ht="24" customHeight="1" x14ac:dyDescent="0.25">
      <c r="B2" s="7"/>
      <c r="C2" s="23" t="s">
        <v>19</v>
      </c>
      <c r="D2" s="10"/>
      <c r="E2" s="10"/>
      <c r="F2" s="10"/>
    </row>
    <row r="3" spans="1:98" s="6" customFormat="1" ht="24" customHeight="1" x14ac:dyDescent="0.25">
      <c r="B3" s="7"/>
      <c r="C3" s="23"/>
      <c r="D3" s="10"/>
      <c r="E3" s="10"/>
      <c r="F3" s="10"/>
    </row>
    <row r="4" spans="1:98" s="48" customFormat="1" x14ac:dyDescent="0.25">
      <c r="C4" s="26" t="s">
        <v>35</v>
      </c>
      <c r="F4" s="49">
        <f>F37</f>
        <v>372</v>
      </c>
    </row>
    <row r="5" spans="1:98" s="50" customFormat="1" ht="12.75" customHeight="1" x14ac:dyDescent="0.25">
      <c r="A5" s="43"/>
      <c r="B5" s="43"/>
      <c r="C5" s="43"/>
      <c r="D5" s="43"/>
      <c r="E5" s="43"/>
    </row>
    <row r="6" spans="1:98" s="56" customFormat="1" ht="15" x14ac:dyDescent="0.25">
      <c r="A6" s="51"/>
      <c r="B6" s="51"/>
      <c r="C6" s="52" t="s">
        <v>48</v>
      </c>
      <c r="D6" s="53" t="s">
        <v>49</v>
      </c>
      <c r="E6" s="53" t="s">
        <v>50</v>
      </c>
      <c r="F6" s="54" t="s">
        <v>51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</row>
    <row r="7" spans="1:98" s="56" customFormat="1" ht="15" x14ac:dyDescent="0.25">
      <c r="A7" s="51"/>
      <c r="B7" s="51"/>
      <c r="C7" s="57" t="s">
        <v>52</v>
      </c>
      <c r="D7" s="58"/>
      <c r="E7" s="58"/>
      <c r="F7" s="59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</row>
    <row r="8" spans="1:98" s="45" customFormat="1" x14ac:dyDescent="0.25">
      <c r="A8" s="43"/>
      <c r="B8" s="43"/>
      <c r="C8" s="160" t="s">
        <v>156</v>
      </c>
      <c r="D8" s="161" t="s">
        <v>115</v>
      </c>
      <c r="E8" s="160" t="s">
        <v>181</v>
      </c>
      <c r="F8" s="162">
        <v>372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</row>
    <row r="9" spans="1:98" s="45" customFormat="1" x14ac:dyDescent="0.25">
      <c r="A9" s="43"/>
      <c r="B9" s="43"/>
      <c r="C9" s="163"/>
      <c r="D9" s="163"/>
      <c r="E9" s="163"/>
      <c r="F9" s="16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</row>
    <row r="10" spans="1:98" s="45" customFormat="1" x14ac:dyDescent="0.25">
      <c r="A10" s="43"/>
      <c r="B10" s="43"/>
      <c r="C10" s="66"/>
      <c r="D10" s="65"/>
      <c r="E10" s="67"/>
      <c r="F10" s="6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</row>
    <row r="11" spans="1:98" s="45" customFormat="1" x14ac:dyDescent="0.25">
      <c r="A11" s="43"/>
      <c r="B11" s="43"/>
      <c r="C11" s="66"/>
      <c r="D11" s="67"/>
      <c r="E11" s="67"/>
      <c r="F11" s="6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</row>
    <row r="12" spans="1:98" s="45" customFormat="1" x14ac:dyDescent="0.25">
      <c r="A12" s="43"/>
      <c r="B12" s="43"/>
      <c r="C12" s="66"/>
      <c r="D12" s="67"/>
      <c r="E12" s="67"/>
      <c r="F12" s="6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s="45" customFormat="1" x14ac:dyDescent="0.25">
      <c r="A13" s="43"/>
      <c r="B13" s="43"/>
      <c r="C13" s="66"/>
      <c r="D13" s="67"/>
      <c r="E13" s="67"/>
      <c r="F13" s="6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s="45" customFormat="1" x14ac:dyDescent="0.25">
      <c r="A14" s="43"/>
      <c r="B14" s="43"/>
      <c r="C14" s="66"/>
      <c r="D14" s="67"/>
      <c r="E14" s="67"/>
      <c r="F14" s="68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</row>
    <row r="15" spans="1:98" s="45" customFormat="1" x14ac:dyDescent="0.25">
      <c r="A15" s="43"/>
      <c r="B15" s="43"/>
      <c r="C15" s="66"/>
      <c r="D15" s="67"/>
      <c r="E15" s="67"/>
      <c r="F15" s="6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</row>
    <row r="16" spans="1:98" s="45" customFormat="1" x14ac:dyDescent="0.25">
      <c r="A16" s="43"/>
      <c r="B16" s="43"/>
      <c r="C16" s="66"/>
      <c r="D16" s="67"/>
      <c r="E16" s="67"/>
      <c r="F16" s="6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</row>
    <row r="17" spans="1:98" s="45" customFormat="1" x14ac:dyDescent="0.25">
      <c r="A17" s="43"/>
      <c r="B17" s="43"/>
      <c r="C17" s="66"/>
      <c r="D17" s="67"/>
      <c r="E17" s="67"/>
      <c r="F17" s="68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</row>
    <row r="18" spans="1:98" s="45" customFormat="1" x14ac:dyDescent="0.25">
      <c r="A18" s="43"/>
      <c r="B18" s="43"/>
      <c r="C18" s="66"/>
      <c r="D18" s="67"/>
      <c r="E18" s="67"/>
      <c r="F18" s="6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</row>
    <row r="19" spans="1:98" s="45" customFormat="1" x14ac:dyDescent="0.25">
      <c r="A19" s="43"/>
      <c r="B19" s="43"/>
      <c r="C19" s="66"/>
      <c r="D19" s="67"/>
      <c r="E19" s="67"/>
      <c r="F19" s="6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</row>
    <row r="20" spans="1:98" s="45" customFormat="1" x14ac:dyDescent="0.25">
      <c r="A20" s="43"/>
      <c r="B20" s="43"/>
      <c r="C20" s="66"/>
      <c r="D20" s="67"/>
      <c r="E20" s="67"/>
      <c r="F20" s="6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s="45" customFormat="1" x14ac:dyDescent="0.25">
      <c r="A21" s="43"/>
      <c r="B21" s="43"/>
      <c r="C21" s="66"/>
      <c r="D21" s="67"/>
      <c r="E21" s="67"/>
      <c r="F21" s="6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s="45" customFormat="1" x14ac:dyDescent="0.25">
      <c r="A22" s="43"/>
      <c r="B22" s="43"/>
      <c r="C22" s="66"/>
      <c r="D22" s="67"/>
      <c r="E22" s="67"/>
      <c r="F22" s="6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</row>
    <row r="23" spans="1:98" s="45" customFormat="1" x14ac:dyDescent="0.25">
      <c r="A23" s="43"/>
      <c r="B23" s="43"/>
      <c r="C23" s="66"/>
      <c r="D23" s="67"/>
      <c r="E23" s="67"/>
      <c r="F23" s="6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</row>
    <row r="24" spans="1:98" s="45" customFormat="1" x14ac:dyDescent="0.25">
      <c r="A24" s="43"/>
      <c r="B24" s="43"/>
      <c r="C24" s="66"/>
      <c r="D24" s="67"/>
      <c r="E24" s="67"/>
      <c r="F24" s="6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</row>
    <row r="25" spans="1:98" s="45" customFormat="1" x14ac:dyDescent="0.25">
      <c r="A25" s="43"/>
      <c r="B25" s="43"/>
      <c r="C25" s="66"/>
      <c r="D25" s="67"/>
      <c r="E25" s="67"/>
      <c r="F25" s="6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</row>
    <row r="26" spans="1:98" s="45" customFormat="1" x14ac:dyDescent="0.25">
      <c r="A26" s="43"/>
      <c r="B26" s="43"/>
      <c r="C26" s="66"/>
      <c r="D26" s="67"/>
      <c r="E26" s="67"/>
      <c r="F26" s="6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</row>
    <row r="27" spans="1:98" s="45" customFormat="1" x14ac:dyDescent="0.25">
      <c r="A27" s="43"/>
      <c r="B27" s="43"/>
      <c r="C27" s="66"/>
      <c r="D27" s="67"/>
      <c r="E27" s="67"/>
      <c r="F27" s="6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</row>
    <row r="28" spans="1:98" s="45" customFormat="1" x14ac:dyDescent="0.25">
      <c r="A28" s="43"/>
      <c r="B28" s="43"/>
      <c r="C28" s="66"/>
      <c r="D28" s="67"/>
      <c r="E28" s="67"/>
      <c r="F28" s="6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s="45" customFormat="1" x14ac:dyDescent="0.25">
      <c r="A29" s="43"/>
      <c r="B29" s="43"/>
      <c r="C29" s="66"/>
      <c r="D29" s="67"/>
      <c r="E29" s="67"/>
      <c r="F29" s="6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s="45" customFormat="1" x14ac:dyDescent="0.25">
      <c r="A30" s="43"/>
      <c r="B30" s="43"/>
      <c r="C30" s="66"/>
      <c r="D30" s="67"/>
      <c r="E30" s="67"/>
      <c r="F30" s="6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</row>
    <row r="31" spans="1:98" s="45" customFormat="1" x14ac:dyDescent="0.25">
      <c r="A31" s="43"/>
      <c r="B31" s="43"/>
      <c r="C31" s="66"/>
      <c r="D31" s="67"/>
      <c r="E31" s="67"/>
      <c r="F31" s="68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</row>
    <row r="32" spans="1:98" s="45" customFormat="1" x14ac:dyDescent="0.25">
      <c r="A32" s="43"/>
      <c r="B32" s="43"/>
      <c r="C32" s="66"/>
      <c r="D32" s="67"/>
      <c r="E32" s="67"/>
      <c r="F32" s="68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</row>
    <row r="33" spans="1:98" s="45" customFormat="1" x14ac:dyDescent="0.25">
      <c r="A33" s="43"/>
      <c r="B33" s="43"/>
      <c r="C33" s="66"/>
      <c r="D33" s="67"/>
      <c r="E33" s="67"/>
      <c r="F33" s="68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</row>
    <row r="34" spans="1:98" s="45" customFormat="1" x14ac:dyDescent="0.25">
      <c r="A34" s="43"/>
      <c r="B34" s="43"/>
      <c r="C34" s="66"/>
      <c r="D34" s="67"/>
      <c r="E34" s="67"/>
      <c r="F34" s="68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</row>
    <row r="35" spans="1:98" ht="13.5" x14ac:dyDescent="0.25">
      <c r="C35" s="66"/>
      <c r="D35" s="67"/>
      <c r="E35" s="67"/>
      <c r="F35" s="68"/>
    </row>
    <row r="36" spans="1:98" ht="13.5" x14ac:dyDescent="0.25">
      <c r="C36" s="69"/>
      <c r="D36" s="70"/>
      <c r="E36" s="70"/>
      <c r="F36" s="71"/>
    </row>
    <row r="37" spans="1:98" ht="13.5" x14ac:dyDescent="0.25">
      <c r="B37" s="72"/>
      <c r="C37" s="73"/>
      <c r="D37" s="74"/>
      <c r="E37" s="74"/>
      <c r="F37" s="75">
        <f>SUM(F8:F36)</f>
        <v>372</v>
      </c>
    </row>
    <row r="38" spans="1:98" s="43" customFormat="1" x14ac:dyDescent="0.25">
      <c r="A38" s="76"/>
      <c r="B38" s="76"/>
      <c r="D38" s="77"/>
      <c r="E38" s="77"/>
    </row>
    <row r="39" spans="1:98" s="43" customFormat="1" ht="12.75" x14ac:dyDescent="0.2">
      <c r="C39" s="77" t="s">
        <v>54</v>
      </c>
      <c r="D39" s="77"/>
      <c r="E39" s="77"/>
    </row>
    <row r="40" spans="1:98" s="43" customFormat="1" ht="15" x14ac:dyDescent="0.2">
      <c r="C40" s="77" t="s">
        <v>55</v>
      </c>
      <c r="F40" s="78"/>
    </row>
    <row r="41" spans="1:98" s="43" customFormat="1" ht="15" x14ac:dyDescent="0.2">
      <c r="C41" s="77" t="s">
        <v>56</v>
      </c>
      <c r="F41" s="78"/>
    </row>
    <row r="42" spans="1:98" s="43" customFormat="1" x14ac:dyDescent="0.25">
      <c r="F42" s="50"/>
    </row>
    <row r="43" spans="1:98" s="43" customFormat="1" x14ac:dyDescent="0.25">
      <c r="F43" s="50"/>
    </row>
    <row r="44" spans="1:98" s="43" customFormat="1" x14ac:dyDescent="0.25">
      <c r="F44" s="50"/>
    </row>
    <row r="45" spans="1:98" s="43" customFormat="1" x14ac:dyDescent="0.25">
      <c r="F45" s="50"/>
    </row>
    <row r="46" spans="1:98" s="43" customFormat="1" x14ac:dyDescent="0.25">
      <c r="F46" s="50"/>
    </row>
    <row r="47" spans="1:98" s="43" customFormat="1" x14ac:dyDescent="0.25">
      <c r="F47" s="50"/>
    </row>
    <row r="48" spans="1:98" s="43" customFormat="1" x14ac:dyDescent="0.25">
      <c r="F48" s="50"/>
    </row>
    <row r="49" spans="6:6" s="43" customFormat="1" x14ac:dyDescent="0.25">
      <c r="F49" s="50"/>
    </row>
  </sheetData>
  <sheetProtection selectLockedCells="1" selectUnlockedCells="1"/>
  <hyperlinks>
    <hyperlink ref="C4" location="Startseite!A1" display="Zurück zur Startseite" xr:uid="{00000000-0004-0000-09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Roman,Standard"&amp;A</oddHeader>
    <oddFooter>&amp;C&amp;"Times New Roman,Standard"Seite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T37"/>
  <sheetViews>
    <sheetView workbookViewId="0">
      <selection activeCell="C1" sqref="C1"/>
    </sheetView>
  </sheetViews>
  <sheetFormatPr baseColWidth="10" defaultColWidth="10.875" defaultRowHeight="15.75" x14ac:dyDescent="0.25"/>
  <cols>
    <col min="1" max="1" width="2.5" style="43" customWidth="1"/>
    <col min="2" max="2" width="2.375" style="43" customWidth="1"/>
    <col min="3" max="3" width="18.625" style="44" customWidth="1"/>
    <col min="4" max="4" width="33.125" style="44" customWidth="1"/>
    <col min="5" max="5" width="50.5" style="44" customWidth="1"/>
    <col min="6" max="6" width="14" style="45" customWidth="1"/>
    <col min="7" max="98" width="10.875" style="43"/>
    <col min="99" max="16384" width="10.875" style="44"/>
  </cols>
  <sheetData>
    <row r="1" spans="1:98" ht="26.25" x14ac:dyDescent="0.25">
      <c r="B1" s="3"/>
      <c r="C1" s="19"/>
      <c r="D1" s="46"/>
      <c r="E1" s="46"/>
      <c r="F1" s="47"/>
    </row>
    <row r="2" spans="1:98" s="6" customFormat="1" ht="24" customHeight="1" x14ac:dyDescent="0.25">
      <c r="B2" s="7"/>
      <c r="C2" s="23" t="s">
        <v>21</v>
      </c>
      <c r="D2" s="10"/>
      <c r="E2" s="10"/>
      <c r="F2" s="10"/>
    </row>
    <row r="3" spans="1:98" s="6" customFormat="1" ht="24" customHeight="1" x14ac:dyDescent="0.25">
      <c r="B3" s="7"/>
      <c r="C3" s="23"/>
      <c r="D3" s="10"/>
      <c r="E3" s="10"/>
      <c r="F3" s="10"/>
    </row>
    <row r="4" spans="1:98" s="48" customFormat="1" x14ac:dyDescent="0.25">
      <c r="C4" s="26" t="s">
        <v>35</v>
      </c>
      <c r="F4" s="49">
        <f>F25</f>
        <v>1172.6199999999999</v>
      </c>
    </row>
    <row r="5" spans="1:98" s="50" customFormat="1" ht="12.75" customHeight="1" x14ac:dyDescent="0.25">
      <c r="A5" s="43"/>
      <c r="B5" s="43"/>
      <c r="C5" s="43"/>
      <c r="D5" s="43"/>
      <c r="E5" s="43"/>
    </row>
    <row r="6" spans="1:98" s="56" customFormat="1" ht="15" x14ac:dyDescent="0.25">
      <c r="A6" s="51"/>
      <c r="B6" s="51"/>
      <c r="C6" s="52" t="s">
        <v>48</v>
      </c>
      <c r="D6" s="53" t="s">
        <v>49</v>
      </c>
      <c r="E6" s="53" t="s">
        <v>50</v>
      </c>
      <c r="F6" s="54" t="s">
        <v>51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</row>
    <row r="7" spans="1:98" s="56" customFormat="1" ht="15" x14ac:dyDescent="0.25">
      <c r="A7" s="51"/>
      <c r="B7" s="51"/>
      <c r="C7" s="57" t="s">
        <v>52</v>
      </c>
      <c r="D7" s="58"/>
      <c r="E7" s="58"/>
      <c r="F7" s="59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</row>
    <row r="8" spans="1:98" s="45" customFormat="1" x14ac:dyDescent="0.25">
      <c r="A8" s="43"/>
      <c r="B8" s="43"/>
      <c r="C8" s="160" t="s">
        <v>125</v>
      </c>
      <c r="D8" s="161" t="s">
        <v>126</v>
      </c>
      <c r="E8" s="160" t="s">
        <v>127</v>
      </c>
      <c r="F8" s="162">
        <v>730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</row>
    <row r="9" spans="1:98" s="45" customFormat="1" x14ac:dyDescent="0.25">
      <c r="A9" s="43"/>
      <c r="B9" s="43"/>
      <c r="C9" s="160"/>
      <c r="D9" s="161"/>
      <c r="E9" s="160"/>
      <c r="F9" s="16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</row>
    <row r="10" spans="1:98" s="45" customFormat="1" x14ac:dyDescent="0.25">
      <c r="A10" s="43"/>
      <c r="B10" s="43"/>
      <c r="C10" s="66"/>
      <c r="D10" s="65" t="s">
        <v>190</v>
      </c>
      <c r="E10" s="67" t="s">
        <v>189</v>
      </c>
      <c r="F10" s="68">
        <v>442.62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</row>
    <row r="11" spans="1:98" s="45" customFormat="1" x14ac:dyDescent="0.25">
      <c r="A11" s="43"/>
      <c r="B11" s="43"/>
      <c r="C11" s="66"/>
      <c r="D11" s="67"/>
      <c r="E11" s="67"/>
      <c r="F11" s="6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</row>
    <row r="12" spans="1:98" s="45" customFormat="1" x14ac:dyDescent="0.25">
      <c r="A12" s="43"/>
      <c r="B12" s="43"/>
      <c r="C12" s="66"/>
      <c r="D12" s="67"/>
      <c r="E12" s="67"/>
      <c r="F12" s="6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s="45" customFormat="1" x14ac:dyDescent="0.25">
      <c r="A13" s="43"/>
      <c r="B13" s="43"/>
      <c r="C13" s="66"/>
      <c r="D13" s="67"/>
      <c r="E13" s="67"/>
      <c r="F13" s="6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s="45" customFormat="1" x14ac:dyDescent="0.25">
      <c r="A14" s="43"/>
      <c r="B14" s="43"/>
      <c r="C14" s="66"/>
      <c r="D14" s="67"/>
      <c r="E14" s="67"/>
      <c r="F14" s="68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</row>
    <row r="15" spans="1:98" s="45" customFormat="1" x14ac:dyDescent="0.25">
      <c r="A15" s="43"/>
      <c r="B15" s="43"/>
      <c r="C15" s="66"/>
      <c r="D15" s="67"/>
      <c r="E15" s="67"/>
      <c r="F15" s="6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</row>
    <row r="16" spans="1:98" s="45" customFormat="1" x14ac:dyDescent="0.25">
      <c r="A16" s="43"/>
      <c r="B16" s="43"/>
      <c r="C16" s="66"/>
      <c r="D16" s="67"/>
      <c r="E16" s="67"/>
      <c r="F16" s="6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</row>
    <row r="17" spans="1:98" s="45" customFormat="1" x14ac:dyDescent="0.25">
      <c r="A17" s="43"/>
      <c r="B17" s="43"/>
      <c r="C17" s="66"/>
      <c r="D17" s="67"/>
      <c r="E17" s="67"/>
      <c r="F17" s="68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</row>
    <row r="18" spans="1:98" s="45" customFormat="1" x14ac:dyDescent="0.25">
      <c r="A18" s="43"/>
      <c r="B18" s="43"/>
      <c r="C18" s="66"/>
      <c r="D18" s="67"/>
      <c r="E18" s="67"/>
      <c r="F18" s="6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</row>
    <row r="19" spans="1:98" s="45" customFormat="1" x14ac:dyDescent="0.25">
      <c r="A19" s="43"/>
      <c r="B19" s="43"/>
      <c r="C19" s="66"/>
      <c r="D19" s="67"/>
      <c r="E19" s="67"/>
      <c r="F19" s="6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</row>
    <row r="20" spans="1:98" s="45" customFormat="1" x14ac:dyDescent="0.25">
      <c r="A20" s="43"/>
      <c r="B20" s="43"/>
      <c r="C20" s="66"/>
      <c r="D20" s="67"/>
      <c r="E20" s="67"/>
      <c r="F20" s="6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s="45" customFormat="1" x14ac:dyDescent="0.25">
      <c r="A21" s="43"/>
      <c r="B21" s="43"/>
      <c r="C21" s="66"/>
      <c r="D21" s="67"/>
      <c r="E21" s="67"/>
      <c r="F21" s="6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s="45" customFormat="1" x14ac:dyDescent="0.25">
      <c r="A22" s="43"/>
      <c r="B22" s="43"/>
      <c r="C22" s="66"/>
      <c r="D22" s="67"/>
      <c r="E22" s="67"/>
      <c r="F22" s="6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</row>
    <row r="23" spans="1:98" ht="13.5" x14ac:dyDescent="0.25">
      <c r="C23" s="66"/>
      <c r="D23" s="67"/>
      <c r="E23" s="67"/>
      <c r="F23" s="68"/>
    </row>
    <row r="24" spans="1:98" ht="13.5" x14ac:dyDescent="0.25">
      <c r="C24" s="69"/>
      <c r="D24" s="70"/>
      <c r="E24" s="70"/>
      <c r="F24" s="71"/>
    </row>
    <row r="25" spans="1:98" ht="13.5" x14ac:dyDescent="0.25">
      <c r="B25" s="72"/>
      <c r="C25" s="73"/>
      <c r="D25" s="74"/>
      <c r="E25" s="74"/>
      <c r="F25" s="75">
        <f>SUM(F8:F24)</f>
        <v>1172.6199999999999</v>
      </c>
    </row>
    <row r="26" spans="1:98" s="43" customFormat="1" x14ac:dyDescent="0.25">
      <c r="A26" s="76"/>
      <c r="B26" s="76"/>
      <c r="D26" s="77"/>
      <c r="E26" s="77"/>
    </row>
    <row r="27" spans="1:98" s="43" customFormat="1" ht="12.75" x14ac:dyDescent="0.2">
      <c r="C27" s="77"/>
      <c r="D27" s="77"/>
      <c r="E27" s="77"/>
    </row>
    <row r="28" spans="1:98" s="43" customFormat="1" ht="15" x14ac:dyDescent="0.2">
      <c r="C28" s="77"/>
      <c r="F28" s="78"/>
    </row>
    <row r="29" spans="1:98" s="43" customFormat="1" ht="15" x14ac:dyDescent="0.2">
      <c r="C29" s="77"/>
      <c r="F29" s="78"/>
    </row>
    <row r="30" spans="1:98" s="43" customFormat="1" x14ac:dyDescent="0.25">
      <c r="F30" s="50"/>
    </row>
    <row r="31" spans="1:98" s="43" customFormat="1" x14ac:dyDescent="0.25">
      <c r="F31" s="50"/>
    </row>
    <row r="32" spans="1:98" s="43" customFormat="1" x14ac:dyDescent="0.25">
      <c r="F32" s="50"/>
    </row>
    <row r="33" spans="6:6" s="43" customFormat="1" x14ac:dyDescent="0.25">
      <c r="F33" s="50"/>
    </row>
    <row r="34" spans="6:6" s="43" customFormat="1" x14ac:dyDescent="0.25">
      <c r="F34" s="50"/>
    </row>
    <row r="35" spans="6:6" s="43" customFormat="1" x14ac:dyDescent="0.25">
      <c r="F35" s="50"/>
    </row>
    <row r="36" spans="6:6" s="43" customFormat="1" x14ac:dyDescent="0.25">
      <c r="F36" s="50"/>
    </row>
    <row r="37" spans="6:6" s="43" customFormat="1" x14ac:dyDescent="0.25">
      <c r="F37" s="50"/>
    </row>
  </sheetData>
  <sheetProtection selectLockedCells="1" selectUnlockedCells="1"/>
  <hyperlinks>
    <hyperlink ref="C4" location="Startseite!A1" display="Zurück zur Startseite" xr:uid="{00000000-0004-0000-0A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Roman,Standard"&amp;A</oddHeader>
    <oddFooter>&amp;C&amp;"Times New Roman,Standard"Seite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T42"/>
  <sheetViews>
    <sheetView workbookViewId="0">
      <selection activeCell="C1" sqref="C1"/>
    </sheetView>
  </sheetViews>
  <sheetFormatPr baseColWidth="10" defaultColWidth="10.875" defaultRowHeight="15.75" x14ac:dyDescent="0.25"/>
  <cols>
    <col min="1" max="1" width="2.5" style="43" customWidth="1"/>
    <col min="2" max="2" width="2.375" style="43" customWidth="1"/>
    <col min="3" max="3" width="18.625" style="44" customWidth="1"/>
    <col min="4" max="4" width="33.125" style="44" customWidth="1"/>
    <col min="5" max="5" width="54.5" style="44" customWidth="1"/>
    <col min="6" max="6" width="14" style="45" customWidth="1"/>
    <col min="7" max="98" width="10.875" style="43"/>
    <col min="99" max="16384" width="10.875" style="44"/>
  </cols>
  <sheetData>
    <row r="1" spans="1:98" ht="26.25" x14ac:dyDescent="0.25">
      <c r="B1" s="3"/>
      <c r="C1" s="19"/>
      <c r="D1" s="46"/>
      <c r="E1" s="46"/>
      <c r="F1" s="47"/>
    </row>
    <row r="2" spans="1:98" s="6" customFormat="1" ht="24" customHeight="1" x14ac:dyDescent="0.25">
      <c r="B2" s="7"/>
      <c r="C2" s="23" t="s">
        <v>116</v>
      </c>
      <c r="D2" s="10"/>
      <c r="E2" s="10"/>
      <c r="F2" s="10"/>
    </row>
    <row r="3" spans="1:98" s="6" customFormat="1" ht="24" customHeight="1" x14ac:dyDescent="0.25">
      <c r="B3" s="7"/>
      <c r="C3" s="23"/>
      <c r="D3" s="10"/>
      <c r="E3" s="10"/>
      <c r="F3" s="10"/>
    </row>
    <row r="4" spans="1:98" s="48" customFormat="1" x14ac:dyDescent="0.25">
      <c r="C4" s="26" t="s">
        <v>35</v>
      </c>
      <c r="F4" s="49">
        <f>F30</f>
        <v>35.6</v>
      </c>
    </row>
    <row r="5" spans="1:98" s="50" customFormat="1" ht="12.75" customHeight="1" x14ac:dyDescent="0.25">
      <c r="A5" s="43"/>
      <c r="B5" s="43"/>
      <c r="C5" s="43"/>
      <c r="D5" s="43"/>
      <c r="E5" s="43"/>
    </row>
    <row r="6" spans="1:98" s="56" customFormat="1" ht="15" x14ac:dyDescent="0.25">
      <c r="A6" s="51"/>
      <c r="B6" s="51"/>
      <c r="C6" s="52" t="s">
        <v>48</v>
      </c>
      <c r="D6" s="53" t="s">
        <v>49</v>
      </c>
      <c r="E6" s="53" t="s">
        <v>50</v>
      </c>
      <c r="F6" s="54" t="s">
        <v>51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</row>
    <row r="7" spans="1:98" s="56" customFormat="1" ht="15" x14ac:dyDescent="0.25">
      <c r="A7" s="51"/>
      <c r="B7" s="51"/>
      <c r="C7" s="57" t="s">
        <v>52</v>
      </c>
      <c r="D7" s="58"/>
      <c r="E7" s="58"/>
      <c r="F7" s="59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</row>
    <row r="8" spans="1:98" s="45" customFormat="1" x14ac:dyDescent="0.25">
      <c r="A8" s="43"/>
      <c r="B8" s="43"/>
      <c r="C8" s="160" t="s">
        <v>120</v>
      </c>
      <c r="D8" s="161" t="s">
        <v>128</v>
      </c>
      <c r="E8" s="160"/>
      <c r="F8" s="162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</row>
    <row r="9" spans="1:98" s="45" customFormat="1" x14ac:dyDescent="0.25">
      <c r="A9" s="43"/>
      <c r="B9" s="43"/>
      <c r="C9" s="163" t="s">
        <v>124</v>
      </c>
      <c r="D9" s="163" t="s">
        <v>129</v>
      </c>
      <c r="E9" s="163"/>
      <c r="F9" s="16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</row>
    <row r="10" spans="1:98" s="45" customFormat="1" x14ac:dyDescent="0.25">
      <c r="A10" s="43"/>
      <c r="B10" s="43"/>
      <c r="C10" s="163"/>
      <c r="D10" s="163"/>
      <c r="E10" s="163"/>
      <c r="F10" s="162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</row>
    <row r="11" spans="1:98" s="45" customFormat="1" x14ac:dyDescent="0.25">
      <c r="A11" s="43"/>
      <c r="B11" s="43"/>
      <c r="C11" s="163"/>
      <c r="D11" s="163" t="s">
        <v>130</v>
      </c>
      <c r="E11" s="163"/>
      <c r="F11" s="165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</row>
    <row r="12" spans="1:98" s="45" customFormat="1" x14ac:dyDescent="0.25">
      <c r="A12" s="43"/>
      <c r="B12" s="43"/>
      <c r="C12" s="163"/>
      <c r="D12" s="163" t="s">
        <v>131</v>
      </c>
      <c r="E12" s="163" t="s">
        <v>182</v>
      </c>
      <c r="F12" s="166">
        <v>35.6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s="45" customFormat="1" x14ac:dyDescent="0.25">
      <c r="A13" s="43"/>
      <c r="B13" s="43"/>
      <c r="C13" s="163"/>
      <c r="D13" t="s">
        <v>132</v>
      </c>
      <c r="E13" s="163" t="s">
        <v>133</v>
      </c>
      <c r="F13" s="165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s="45" customFormat="1" x14ac:dyDescent="0.25">
      <c r="A14" s="43"/>
      <c r="B14" s="43"/>
      <c r="C14" s="163"/>
      <c r="D14" s="163" t="s">
        <v>134</v>
      </c>
      <c r="E14" s="163"/>
      <c r="F14" s="165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</row>
    <row r="15" spans="1:98" s="45" customFormat="1" x14ac:dyDescent="0.25">
      <c r="A15" s="43"/>
      <c r="B15" s="43"/>
      <c r="C15" s="66"/>
      <c r="D15" s="67"/>
      <c r="E15" s="67"/>
      <c r="F15" s="6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</row>
    <row r="16" spans="1:98" s="45" customFormat="1" x14ac:dyDescent="0.25">
      <c r="A16" s="43"/>
      <c r="B16" s="43"/>
      <c r="C16" s="66"/>
      <c r="D16" s="67"/>
      <c r="E16" s="67"/>
      <c r="F16" s="6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</row>
    <row r="17" spans="1:98" s="45" customFormat="1" x14ac:dyDescent="0.25">
      <c r="A17" s="43"/>
      <c r="B17" s="43"/>
      <c r="C17" s="66"/>
      <c r="D17" s="67"/>
      <c r="E17" s="67"/>
      <c r="F17" s="68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</row>
    <row r="18" spans="1:98" s="45" customFormat="1" x14ac:dyDescent="0.25">
      <c r="A18" s="43"/>
      <c r="B18" s="43"/>
      <c r="C18" s="66"/>
      <c r="D18" s="67"/>
      <c r="E18" s="67"/>
      <c r="F18" s="6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</row>
    <row r="19" spans="1:98" s="45" customFormat="1" x14ac:dyDescent="0.25">
      <c r="A19" s="43"/>
      <c r="B19" s="43"/>
      <c r="C19" s="66"/>
      <c r="D19" s="67"/>
      <c r="E19" s="67"/>
      <c r="F19" s="6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</row>
    <row r="20" spans="1:98" s="45" customFormat="1" x14ac:dyDescent="0.25">
      <c r="A20" s="43"/>
      <c r="B20" s="43"/>
      <c r="C20" s="66"/>
      <c r="D20" s="67"/>
      <c r="E20" s="67"/>
      <c r="F20" s="6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s="45" customFormat="1" x14ac:dyDescent="0.25">
      <c r="A21" s="43"/>
      <c r="B21" s="43"/>
      <c r="C21" s="66"/>
      <c r="D21" s="67"/>
      <c r="E21" s="67"/>
      <c r="F21" s="6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s="45" customFormat="1" x14ac:dyDescent="0.25">
      <c r="A22" s="43"/>
      <c r="B22" s="43"/>
      <c r="C22" s="66"/>
      <c r="D22" s="67"/>
      <c r="E22" s="67"/>
      <c r="F22" s="6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</row>
    <row r="23" spans="1:98" s="45" customFormat="1" x14ac:dyDescent="0.25">
      <c r="A23" s="43"/>
      <c r="B23" s="43"/>
      <c r="C23" s="66"/>
      <c r="D23" s="67"/>
      <c r="E23" s="67"/>
      <c r="F23" s="6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</row>
    <row r="24" spans="1:98" s="45" customFormat="1" x14ac:dyDescent="0.25">
      <c r="A24" s="43"/>
      <c r="B24" s="43"/>
      <c r="C24" s="66"/>
      <c r="D24" s="67"/>
      <c r="E24" s="67"/>
      <c r="F24" s="6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</row>
    <row r="25" spans="1:98" s="45" customFormat="1" x14ac:dyDescent="0.25">
      <c r="A25" s="43"/>
      <c r="B25" s="43"/>
      <c r="C25" s="66"/>
      <c r="D25" s="67"/>
      <c r="E25" s="67"/>
      <c r="F25" s="6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</row>
    <row r="26" spans="1:98" s="45" customFormat="1" x14ac:dyDescent="0.25">
      <c r="A26" s="43"/>
      <c r="B26" s="43"/>
      <c r="C26" s="66"/>
      <c r="D26" s="67"/>
      <c r="E26" s="67"/>
      <c r="F26" s="6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</row>
    <row r="27" spans="1:98" s="45" customFormat="1" x14ac:dyDescent="0.25">
      <c r="A27" s="43"/>
      <c r="B27" s="43"/>
      <c r="C27" s="66"/>
      <c r="D27" s="67"/>
      <c r="E27" s="67"/>
      <c r="F27" s="6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</row>
    <row r="28" spans="1:98" ht="13.5" x14ac:dyDescent="0.25">
      <c r="C28" s="66"/>
      <c r="D28" s="67"/>
      <c r="E28" s="67"/>
      <c r="F28" s="68"/>
    </row>
    <row r="29" spans="1:98" ht="13.5" x14ac:dyDescent="0.25">
      <c r="C29" s="69"/>
      <c r="D29" s="70"/>
      <c r="E29" s="70"/>
      <c r="F29" s="71"/>
    </row>
    <row r="30" spans="1:98" x14ac:dyDescent="0.25">
      <c r="A30" s="76"/>
      <c r="B30" s="72"/>
      <c r="C30" s="73"/>
      <c r="D30" s="74"/>
      <c r="E30" s="74"/>
      <c r="F30" s="75">
        <f>SUM(F8:F29)</f>
        <v>35.6</v>
      </c>
    </row>
    <row r="31" spans="1:98" s="43" customFormat="1" x14ac:dyDescent="0.25">
      <c r="B31" s="76"/>
      <c r="D31" s="77"/>
      <c r="E31" s="77"/>
    </row>
    <row r="32" spans="1:98" s="43" customFormat="1" ht="12.75" x14ac:dyDescent="0.2">
      <c r="C32" s="77"/>
      <c r="D32" s="77"/>
      <c r="E32" s="77"/>
    </row>
    <row r="33" spans="3:6" s="43" customFormat="1" ht="15" x14ac:dyDescent="0.2">
      <c r="C33" s="77"/>
      <c r="F33" s="78"/>
    </row>
    <row r="34" spans="3:6" s="43" customFormat="1" ht="15" x14ac:dyDescent="0.2">
      <c r="C34" s="77"/>
      <c r="F34" s="78"/>
    </row>
    <row r="35" spans="3:6" s="43" customFormat="1" x14ac:dyDescent="0.25">
      <c r="F35" s="50"/>
    </row>
    <row r="36" spans="3:6" s="43" customFormat="1" x14ac:dyDescent="0.25">
      <c r="F36" s="50"/>
    </row>
    <row r="37" spans="3:6" s="43" customFormat="1" x14ac:dyDescent="0.25">
      <c r="F37" s="50"/>
    </row>
    <row r="38" spans="3:6" s="43" customFormat="1" x14ac:dyDescent="0.25">
      <c r="F38" s="50"/>
    </row>
    <row r="39" spans="3:6" s="43" customFormat="1" x14ac:dyDescent="0.25">
      <c r="F39" s="50"/>
    </row>
    <row r="40" spans="3:6" s="43" customFormat="1" x14ac:dyDescent="0.25">
      <c r="F40" s="50"/>
    </row>
    <row r="41" spans="3:6" s="43" customFormat="1" x14ac:dyDescent="0.25">
      <c r="F41" s="50"/>
    </row>
    <row r="42" spans="3:6" s="43" customFormat="1" x14ac:dyDescent="0.25">
      <c r="F42" s="50"/>
    </row>
  </sheetData>
  <sheetProtection selectLockedCells="1" selectUnlockedCells="1"/>
  <hyperlinks>
    <hyperlink ref="C4" location="Startseite!A1" display="Zurück zur Startseite" xr:uid="{00000000-0004-0000-0B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Roman,Standard"&amp;A</oddHeader>
    <oddFooter>&amp;C&amp;"Times New Roman,Standard"Seite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T38"/>
  <sheetViews>
    <sheetView workbookViewId="0">
      <selection activeCell="C1" sqref="C1"/>
    </sheetView>
  </sheetViews>
  <sheetFormatPr baseColWidth="10" defaultColWidth="10.875" defaultRowHeight="15.75" x14ac:dyDescent="0.25"/>
  <cols>
    <col min="1" max="1" width="2.5" style="43" customWidth="1"/>
    <col min="2" max="2" width="2.375" style="43" customWidth="1"/>
    <col min="3" max="3" width="18.625" style="44" customWidth="1"/>
    <col min="4" max="4" width="33.125" style="44" customWidth="1"/>
    <col min="5" max="5" width="50.5" style="44" customWidth="1"/>
    <col min="6" max="6" width="14" style="45" customWidth="1"/>
    <col min="7" max="98" width="10.875" style="43"/>
    <col min="99" max="16384" width="10.875" style="44"/>
  </cols>
  <sheetData>
    <row r="1" spans="1:98" ht="26.25" x14ac:dyDescent="0.25">
      <c r="B1" s="3"/>
      <c r="C1" s="19"/>
      <c r="D1" s="46"/>
      <c r="E1" s="46"/>
      <c r="F1" s="47"/>
    </row>
    <row r="2" spans="1:98" s="6" customFormat="1" ht="24" customHeight="1" x14ac:dyDescent="0.25">
      <c r="B2" s="7"/>
      <c r="C2" s="23" t="s">
        <v>117</v>
      </c>
      <c r="D2" s="10"/>
      <c r="E2" s="10"/>
      <c r="F2" s="10"/>
    </row>
    <row r="3" spans="1:98" s="6" customFormat="1" ht="24" customHeight="1" x14ac:dyDescent="0.25">
      <c r="B3" s="7"/>
      <c r="C3" s="23"/>
      <c r="D3" s="10"/>
      <c r="E3" s="10"/>
      <c r="F3" s="10"/>
    </row>
    <row r="4" spans="1:98" s="48" customFormat="1" x14ac:dyDescent="0.25">
      <c r="C4" s="26" t="s">
        <v>35</v>
      </c>
      <c r="F4" s="49">
        <f>F26</f>
        <v>246.64</v>
      </c>
    </row>
    <row r="5" spans="1:98" s="50" customFormat="1" ht="12.75" customHeight="1" x14ac:dyDescent="0.25">
      <c r="A5" s="43"/>
      <c r="B5" s="43"/>
      <c r="C5" s="43"/>
      <c r="D5" s="43"/>
      <c r="E5" s="43"/>
    </row>
    <row r="6" spans="1:98" s="56" customFormat="1" ht="15" x14ac:dyDescent="0.25">
      <c r="A6" s="51"/>
      <c r="B6" s="51"/>
      <c r="C6" s="52" t="s">
        <v>25</v>
      </c>
      <c r="D6" s="53" t="s">
        <v>49</v>
      </c>
      <c r="E6" s="53" t="s">
        <v>50</v>
      </c>
      <c r="F6" s="54" t="s">
        <v>51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</row>
    <row r="7" spans="1:98" s="56" customFormat="1" ht="15" x14ac:dyDescent="0.25">
      <c r="A7" s="51"/>
      <c r="B7" s="51"/>
      <c r="C7" s="57" t="s">
        <v>52</v>
      </c>
      <c r="D7" s="58"/>
      <c r="E7" s="58"/>
      <c r="F7" s="59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</row>
    <row r="8" spans="1:98" s="45" customFormat="1" x14ac:dyDescent="0.25">
      <c r="A8" s="43"/>
      <c r="B8" s="43"/>
      <c r="C8" s="160" t="s">
        <v>120</v>
      </c>
      <c r="D8" s="161" t="s">
        <v>135</v>
      </c>
      <c r="E8" s="160" t="s">
        <v>136</v>
      </c>
      <c r="F8" s="162">
        <f>78.5*3</f>
        <v>235.5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</row>
    <row r="9" spans="1:98" s="45" customFormat="1" x14ac:dyDescent="0.25">
      <c r="A9" s="43"/>
      <c r="B9" s="43"/>
      <c r="C9" s="160" t="s">
        <v>137</v>
      </c>
      <c r="D9" s="163"/>
      <c r="E9" s="163" t="s">
        <v>138</v>
      </c>
      <c r="F9" s="162">
        <v>0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</row>
    <row r="10" spans="1:98" s="45" customFormat="1" x14ac:dyDescent="0.25">
      <c r="A10" s="43"/>
      <c r="B10" s="43"/>
      <c r="C10" s="163"/>
      <c r="D10" s="163"/>
      <c r="E10" s="163" t="s">
        <v>139</v>
      </c>
      <c r="F10" s="165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</row>
    <row r="11" spans="1:98" s="45" customFormat="1" x14ac:dyDescent="0.25">
      <c r="A11" s="43"/>
      <c r="B11" s="43"/>
      <c r="C11" s="163"/>
      <c r="D11" s="163"/>
      <c r="E11" s="163" t="s">
        <v>140</v>
      </c>
      <c r="F11" s="165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</row>
    <row r="12" spans="1:98" s="45" customFormat="1" x14ac:dyDescent="0.25">
      <c r="A12" s="43"/>
      <c r="B12" s="43"/>
      <c r="C12" s="163"/>
      <c r="D12" s="163"/>
      <c r="E12" s="163" t="s">
        <v>141</v>
      </c>
      <c r="F12" s="165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s="45" customFormat="1" x14ac:dyDescent="0.25">
      <c r="A13" s="43"/>
      <c r="B13" s="43"/>
      <c r="C13" s="163"/>
      <c r="D13" s="163" t="s">
        <v>142</v>
      </c>
      <c r="E13" s="163" t="s">
        <v>143</v>
      </c>
      <c r="F13" s="165">
        <v>11.14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s="45" customFormat="1" x14ac:dyDescent="0.25">
      <c r="A14" s="43"/>
      <c r="B14" s="43"/>
      <c r="C14" s="163"/>
      <c r="D14" s="163" t="s">
        <v>144</v>
      </c>
      <c r="E14" s="163"/>
      <c r="F14" s="165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</row>
    <row r="15" spans="1:98" s="45" customFormat="1" x14ac:dyDescent="0.25">
      <c r="A15" s="43"/>
      <c r="B15" s="43"/>
      <c r="C15" s="163"/>
      <c r="D15" s="163" t="s">
        <v>145</v>
      </c>
      <c r="E15" s="163"/>
      <c r="F15" s="165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</row>
    <row r="16" spans="1:98" s="45" customFormat="1" x14ac:dyDescent="0.25">
      <c r="A16" s="43"/>
      <c r="B16" s="43"/>
      <c r="C16" s="163"/>
      <c r="D16" s="163" t="s">
        <v>146</v>
      </c>
      <c r="E16" s="163" t="s">
        <v>147</v>
      </c>
      <c r="F16" s="166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</row>
    <row r="17" spans="1:98" s="45" customFormat="1" x14ac:dyDescent="0.25">
      <c r="A17" s="43"/>
      <c r="B17" s="43"/>
      <c r="C17" s="66"/>
      <c r="D17" s="171"/>
      <c r="E17" s="67"/>
      <c r="F17" s="68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</row>
    <row r="18" spans="1:98" s="45" customFormat="1" x14ac:dyDescent="0.25">
      <c r="A18" s="43"/>
      <c r="B18" s="43"/>
      <c r="C18" s="66"/>
      <c r="D18" s="67"/>
      <c r="E18" s="67"/>
      <c r="F18" s="6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</row>
    <row r="19" spans="1:98" s="45" customFormat="1" x14ac:dyDescent="0.25">
      <c r="A19" s="43"/>
      <c r="B19" s="43"/>
      <c r="C19" s="66"/>
      <c r="D19" s="67"/>
      <c r="E19" s="67"/>
      <c r="F19" s="6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</row>
    <row r="20" spans="1:98" s="45" customFormat="1" x14ac:dyDescent="0.25">
      <c r="A20" s="43"/>
      <c r="B20" s="43"/>
      <c r="C20" s="66"/>
      <c r="D20" s="67"/>
      <c r="E20" s="67"/>
      <c r="F20" s="6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s="45" customFormat="1" x14ac:dyDescent="0.25">
      <c r="A21" s="43"/>
      <c r="B21" s="43"/>
      <c r="C21" s="66"/>
      <c r="D21" s="67"/>
      <c r="E21" s="67"/>
      <c r="F21" s="6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s="45" customFormat="1" x14ac:dyDescent="0.25">
      <c r="A22" s="43"/>
      <c r="B22" s="43"/>
      <c r="C22" s="66"/>
      <c r="D22" s="67"/>
      <c r="E22" s="67"/>
      <c r="F22" s="6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</row>
    <row r="23" spans="1:98" s="45" customFormat="1" x14ac:dyDescent="0.25">
      <c r="A23" s="43"/>
      <c r="B23" s="43"/>
      <c r="C23" s="66"/>
      <c r="D23" s="67"/>
      <c r="E23" s="67"/>
      <c r="F23" s="6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</row>
    <row r="24" spans="1:98" ht="13.5" x14ac:dyDescent="0.25">
      <c r="C24" s="66"/>
      <c r="D24" s="67"/>
      <c r="E24" s="67"/>
      <c r="F24" s="68"/>
    </row>
    <row r="25" spans="1:98" ht="13.5" x14ac:dyDescent="0.25">
      <c r="C25" s="69"/>
      <c r="D25" s="70"/>
      <c r="E25" s="70"/>
      <c r="F25" s="71"/>
    </row>
    <row r="26" spans="1:98" ht="13.5" x14ac:dyDescent="0.25">
      <c r="B26" s="72"/>
      <c r="C26" s="73"/>
      <c r="D26" s="74"/>
      <c r="E26" s="74"/>
      <c r="F26" s="75">
        <f>SUM(F8:F25)</f>
        <v>246.64</v>
      </c>
    </row>
    <row r="27" spans="1:98" s="43" customFormat="1" x14ac:dyDescent="0.25">
      <c r="A27" s="76"/>
      <c r="B27" s="76"/>
      <c r="D27" s="77"/>
      <c r="E27" s="77"/>
    </row>
    <row r="28" spans="1:98" s="43" customFormat="1" ht="12.75" x14ac:dyDescent="0.2">
      <c r="C28" s="77"/>
      <c r="D28" s="77"/>
      <c r="E28" s="77"/>
    </row>
    <row r="29" spans="1:98" s="43" customFormat="1" ht="15" x14ac:dyDescent="0.2">
      <c r="C29" s="77"/>
      <c r="F29" s="78"/>
    </row>
    <row r="30" spans="1:98" s="43" customFormat="1" ht="15" x14ac:dyDescent="0.2">
      <c r="C30" s="77"/>
      <c r="F30" s="78"/>
    </row>
    <row r="31" spans="1:98" s="43" customFormat="1" x14ac:dyDescent="0.25">
      <c r="F31" s="50"/>
    </row>
    <row r="32" spans="1:98" s="43" customFormat="1" x14ac:dyDescent="0.25">
      <c r="F32" s="50"/>
    </row>
    <row r="33" spans="6:6" s="43" customFormat="1" x14ac:dyDescent="0.25">
      <c r="F33" s="50"/>
    </row>
    <row r="34" spans="6:6" s="43" customFormat="1" x14ac:dyDescent="0.25">
      <c r="F34" s="50"/>
    </row>
    <row r="35" spans="6:6" s="43" customFormat="1" x14ac:dyDescent="0.25">
      <c r="F35" s="50"/>
    </row>
    <row r="36" spans="6:6" s="43" customFormat="1" x14ac:dyDescent="0.25">
      <c r="F36" s="50"/>
    </row>
    <row r="37" spans="6:6" s="43" customFormat="1" x14ac:dyDescent="0.25">
      <c r="F37" s="50"/>
    </row>
    <row r="38" spans="6:6" s="43" customFormat="1" x14ac:dyDescent="0.25">
      <c r="F38" s="50"/>
    </row>
  </sheetData>
  <sheetProtection selectLockedCells="1" selectUnlockedCells="1"/>
  <hyperlinks>
    <hyperlink ref="C4" location="Startseite!A1" display="Zurück zur Startseite" xr:uid="{00000000-0004-0000-0C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Roman,Standard"&amp;A</oddHeader>
    <oddFooter>&amp;C&amp;"Times New Roman,Standard"Seite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20"/>
  <sheetViews>
    <sheetView topLeftCell="C1" workbookViewId="0">
      <selection activeCell="E2" sqref="E2"/>
    </sheetView>
  </sheetViews>
  <sheetFormatPr baseColWidth="10" defaultRowHeight="15.75" x14ac:dyDescent="0.25"/>
  <cols>
    <col min="1" max="1" width="3" style="1" customWidth="1"/>
    <col min="2" max="2" width="2.375" style="1" customWidth="1"/>
    <col min="3" max="3" width="39.875" style="1" customWidth="1"/>
    <col min="4" max="4" width="16.25" style="18" customWidth="1"/>
    <col min="5" max="9" width="14" style="18" customWidth="1"/>
    <col min="10" max="251" width="10.875" style="1" customWidth="1"/>
  </cols>
  <sheetData>
    <row r="1" spans="2:9" s="2" customFormat="1" ht="32.1" customHeight="1" x14ac:dyDescent="0.25">
      <c r="B1" s="3"/>
      <c r="C1" s="19"/>
      <c r="D1" s="20"/>
      <c r="E1" s="21"/>
      <c r="F1" s="21"/>
      <c r="G1" s="22"/>
      <c r="H1" s="22"/>
      <c r="I1" s="22"/>
    </row>
    <row r="2" spans="2:9" s="6" customFormat="1" ht="24" customHeight="1" x14ac:dyDescent="0.25">
      <c r="B2" s="7"/>
      <c r="C2" s="23" t="s">
        <v>34</v>
      </c>
      <c r="D2" s="24"/>
      <c r="E2" s="25"/>
      <c r="F2" s="25"/>
      <c r="G2" s="25"/>
      <c r="H2" s="25"/>
      <c r="I2" s="25"/>
    </row>
    <row r="3" spans="2:9" x14ac:dyDescent="0.25">
      <c r="C3" s="26" t="s">
        <v>35</v>
      </c>
    </row>
    <row r="4" spans="2:9" ht="16.5" thickBot="1" x14ac:dyDescent="0.3">
      <c r="E4" s="18" t="s">
        <v>36</v>
      </c>
    </row>
    <row r="5" spans="2:9" s="27" customFormat="1" ht="18" x14ac:dyDescent="0.25">
      <c r="C5" s="28"/>
      <c r="D5" s="29"/>
      <c r="E5" s="29" t="s">
        <v>37</v>
      </c>
      <c r="F5" s="170"/>
      <c r="G5" s="170"/>
      <c r="H5" s="169"/>
      <c r="I5" s="170" t="s">
        <v>37</v>
      </c>
    </row>
    <row r="6" spans="2:9" s="27" customFormat="1" ht="18.75" thickBot="1" x14ac:dyDescent="0.3">
      <c r="C6" s="30"/>
      <c r="D6" s="168" t="s">
        <v>38</v>
      </c>
      <c r="E6" s="168">
        <v>2014</v>
      </c>
      <c r="F6" s="168">
        <v>2015</v>
      </c>
      <c r="G6" s="168">
        <v>2016</v>
      </c>
      <c r="H6" s="168">
        <v>2017</v>
      </c>
      <c r="I6" s="168">
        <v>2018</v>
      </c>
    </row>
    <row r="7" spans="2:9" s="27" customFormat="1" ht="18" hidden="1" x14ac:dyDescent="0.25">
      <c r="C7" s="31" t="s">
        <v>39</v>
      </c>
      <c r="D7" s="32" t="s">
        <v>40</v>
      </c>
      <c r="E7" s="34" t="s">
        <v>41</v>
      </c>
      <c r="F7" s="34" t="s">
        <v>42</v>
      </c>
      <c r="G7" s="34" t="s">
        <v>43</v>
      </c>
      <c r="H7" s="33" t="s">
        <v>44</v>
      </c>
      <c r="I7" s="35" t="s">
        <v>45</v>
      </c>
    </row>
    <row r="8" spans="2:9" s="27" customFormat="1" ht="18" x14ac:dyDescent="0.25">
      <c r="C8" s="36" t="s">
        <v>5</v>
      </c>
      <c r="D8" s="37">
        <f t="shared" ref="D8:D18" si="0">SUM(E8:I8)</f>
        <v>155</v>
      </c>
      <c r="E8" s="38">
        <f>'Beiträge&amp;Gebühren'!F37</f>
        <v>155</v>
      </c>
      <c r="F8" s="38"/>
      <c r="G8" s="38"/>
      <c r="H8" s="38"/>
      <c r="I8" s="38"/>
    </row>
    <row r="9" spans="2:9" s="27" customFormat="1" ht="18" x14ac:dyDescent="0.25">
      <c r="C9" s="36" t="s">
        <v>7</v>
      </c>
      <c r="D9" s="37">
        <f t="shared" si="0"/>
        <v>0</v>
      </c>
      <c r="E9" s="38">
        <f>'Fahrten Dienstreisen'!L36</f>
        <v>0</v>
      </c>
      <c r="F9" s="38"/>
      <c r="G9" s="38"/>
      <c r="H9" s="38"/>
      <c r="I9" s="38"/>
    </row>
    <row r="10" spans="2:9" s="27" customFormat="1" ht="18" x14ac:dyDescent="0.25">
      <c r="C10" s="36" t="s">
        <v>9</v>
      </c>
      <c r="D10" s="37">
        <f t="shared" si="0"/>
        <v>72</v>
      </c>
      <c r="E10" s="38">
        <f>('Fahrten Wohnung-Studienort'!L19)+('Fahrten Wohnung-Studienort'!L35)</f>
        <v>72</v>
      </c>
      <c r="F10" s="38"/>
      <c r="G10" s="38"/>
      <c r="H10" s="38"/>
      <c r="I10" s="38"/>
    </row>
    <row r="11" spans="2:9" s="27" customFormat="1" ht="18" x14ac:dyDescent="0.25">
      <c r="C11" s="36" t="s">
        <v>11</v>
      </c>
      <c r="D11" s="37">
        <f t="shared" si="0"/>
        <v>39</v>
      </c>
      <c r="E11" s="38">
        <f>'Fahrten Lerngemeinschaften'!M36</f>
        <v>39</v>
      </c>
      <c r="F11" s="38"/>
      <c r="G11" s="38"/>
      <c r="H11" s="38"/>
      <c r="I11" s="38"/>
    </row>
    <row r="12" spans="2:9" s="27" customFormat="1" ht="18" x14ac:dyDescent="0.25">
      <c r="C12" s="36" t="s">
        <v>13</v>
      </c>
      <c r="D12" s="37">
        <f t="shared" si="0"/>
        <v>0</v>
      </c>
      <c r="E12" s="38">
        <f>'Fahrten Familienheimfahrten'!G42</f>
        <v>0</v>
      </c>
      <c r="F12" s="38"/>
      <c r="G12" s="38"/>
      <c r="H12" s="38"/>
      <c r="I12" s="38"/>
    </row>
    <row r="13" spans="2:9" s="27" customFormat="1" ht="18" x14ac:dyDescent="0.25">
      <c r="C13" s="36" t="s">
        <v>15</v>
      </c>
      <c r="D13" s="37">
        <f t="shared" si="0"/>
        <v>3794.94</v>
      </c>
      <c r="E13" s="38">
        <f>'Kosten für Arbeitsmittel'!F37</f>
        <v>2768.94</v>
      </c>
      <c r="F13" s="38">
        <v>513</v>
      </c>
      <c r="G13" s="38">
        <v>513</v>
      </c>
      <c r="H13" s="38"/>
      <c r="I13" s="38"/>
    </row>
    <row r="14" spans="2:9" s="27" customFormat="1" ht="18" x14ac:dyDescent="0.25">
      <c r="C14" s="36" t="s">
        <v>17</v>
      </c>
      <c r="D14" s="37">
        <f t="shared" si="0"/>
        <v>231.36</v>
      </c>
      <c r="E14" s="38">
        <f>Bewerbungskosten!F37</f>
        <v>231.36</v>
      </c>
      <c r="F14" s="38"/>
      <c r="G14" s="38"/>
      <c r="H14" s="38"/>
      <c r="I14" s="38"/>
    </row>
    <row r="15" spans="2:9" s="27" customFormat="1" ht="18" x14ac:dyDescent="0.25">
      <c r="C15" s="36" t="s">
        <v>19</v>
      </c>
      <c r="D15" s="37">
        <f t="shared" si="0"/>
        <v>372</v>
      </c>
      <c r="E15" s="38">
        <f>Fortbildungskosten!F37</f>
        <v>372</v>
      </c>
      <c r="F15" s="38"/>
      <c r="G15" s="38"/>
      <c r="H15" s="38"/>
      <c r="I15" s="38"/>
    </row>
    <row r="16" spans="2:9" s="27" customFormat="1" ht="18" x14ac:dyDescent="0.25">
      <c r="C16" s="36" t="s">
        <v>21</v>
      </c>
      <c r="D16" s="37">
        <f t="shared" si="0"/>
        <v>1172.6199999999999</v>
      </c>
      <c r="E16" s="38">
        <f>Umzugskosten!F25</f>
        <v>1172.6199999999999</v>
      </c>
      <c r="F16" s="38"/>
      <c r="G16" s="38"/>
      <c r="H16" s="38"/>
      <c r="I16" s="38"/>
    </row>
    <row r="17" spans="3:9" s="27" customFormat="1" ht="18" x14ac:dyDescent="0.25">
      <c r="C17" s="36" t="s">
        <v>23</v>
      </c>
      <c r="D17" s="37">
        <f t="shared" si="0"/>
        <v>35.6</v>
      </c>
      <c r="E17" s="38">
        <f>'Sonstige Ausgaben'!F30</f>
        <v>35.6</v>
      </c>
      <c r="F17" s="38"/>
      <c r="G17" s="38"/>
      <c r="H17" s="38"/>
      <c r="I17" s="38"/>
    </row>
    <row r="18" spans="3:9" s="27" customFormat="1" ht="18" x14ac:dyDescent="0.25">
      <c r="C18" s="36" t="s">
        <v>25</v>
      </c>
      <c r="D18" s="37">
        <f t="shared" si="0"/>
        <v>246.64</v>
      </c>
      <c r="E18" s="38">
        <f>Sonderausgaben!F26</f>
        <v>246.64</v>
      </c>
      <c r="F18" s="38"/>
      <c r="G18" s="38"/>
      <c r="H18" s="38"/>
      <c r="I18" s="38"/>
    </row>
    <row r="19" spans="3:9" s="39" customFormat="1" ht="18" x14ac:dyDescent="0.25">
      <c r="C19" s="40" t="s">
        <v>46</v>
      </c>
      <c r="D19" s="41">
        <f t="shared" ref="D19:I19" si="1">SUM(D8:D18)</f>
        <v>6119.1600000000008</v>
      </c>
      <c r="E19" s="42">
        <f t="shared" si="1"/>
        <v>5093.1600000000008</v>
      </c>
      <c r="F19" s="42">
        <f t="shared" si="1"/>
        <v>513</v>
      </c>
      <c r="G19" s="42">
        <f t="shared" si="1"/>
        <v>513</v>
      </c>
      <c r="H19" s="42">
        <f t="shared" si="1"/>
        <v>0</v>
      </c>
      <c r="I19" s="42">
        <f t="shared" si="1"/>
        <v>0</v>
      </c>
    </row>
    <row r="20" spans="3:9" s="27" customFormat="1" ht="18" x14ac:dyDescent="0.25">
      <c r="C20" s="1"/>
      <c r="D20" s="18"/>
      <c r="E20" s="18"/>
      <c r="F20" s="18"/>
      <c r="G20" s="18"/>
      <c r="H20" s="18"/>
      <c r="I20" s="18"/>
    </row>
  </sheetData>
  <sheetProtection selectLockedCells="1" selectUnlockedCells="1"/>
  <hyperlinks>
    <hyperlink ref="C8" location="Beiträge&amp;Gebühren" display="Beiträge&amp;Gebühren" xr:uid="{00000000-0004-0000-0100-000000000000}"/>
    <hyperlink ref="C9" location="'Fahrten Dienstreisen'" display="Fahrten Dienstreisen" xr:uid="{00000000-0004-0000-0100-000001000000}"/>
    <hyperlink ref="C10" location="'Fahrten Wohnung-Studienort'" display="Fahrten Wohnung-Studienort" xr:uid="{00000000-0004-0000-0100-000002000000}"/>
    <hyperlink ref="C11" location="'Fahrten Lerngemeinschaften'" display="Fahrten Lerngemeinschaften" xr:uid="{00000000-0004-0000-0100-000003000000}"/>
    <hyperlink ref="C12" location="'Fahrten Familienheimfahrten'" display="Fahrten Familienheimfahrten" xr:uid="{00000000-0004-0000-0100-000004000000}"/>
    <hyperlink ref="C13" location="'Kosten für Arbeitsmittel'" display="Kosten für Arbeitsmittel" xr:uid="{00000000-0004-0000-0100-000005000000}"/>
    <hyperlink ref="C14" location="Bewerbungskosten" display="Bewerbungskosten" xr:uid="{00000000-0004-0000-0100-000006000000}"/>
    <hyperlink ref="C15" location="Fortbildungskosten" display="Fortbildungskosten" xr:uid="{00000000-0004-0000-0100-000007000000}"/>
    <hyperlink ref="C16" location="Umzugskosten" display="Umzugskosten" xr:uid="{00000000-0004-0000-0100-000008000000}"/>
    <hyperlink ref="C17" location="'Sonstige Ausgaben'" display="Sonstige Ausgaben" xr:uid="{00000000-0004-0000-0100-000009000000}"/>
    <hyperlink ref="C18" location="Sonderausgaben" display="Sonderausgaben" xr:uid="{00000000-0004-0000-0100-00000A000000}"/>
    <hyperlink ref="C3" location="Startseite!A1" display="Zurück zur Startseite" xr:uid="{00000000-0004-0000-0100-00000B000000}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T49"/>
  <sheetViews>
    <sheetView tabSelected="1" workbookViewId="0">
      <selection activeCell="F9" sqref="F9"/>
    </sheetView>
  </sheetViews>
  <sheetFormatPr baseColWidth="10" defaultColWidth="10.875" defaultRowHeight="15.75" x14ac:dyDescent="0.25"/>
  <cols>
    <col min="1" max="1" width="2.5" style="43" customWidth="1"/>
    <col min="2" max="2" width="2.375" style="43" customWidth="1"/>
    <col min="3" max="3" width="18.625" style="44" customWidth="1"/>
    <col min="4" max="4" width="33.125" style="44" customWidth="1"/>
    <col min="5" max="5" width="50.5" style="44" customWidth="1"/>
    <col min="6" max="6" width="14" style="45" customWidth="1"/>
    <col min="7" max="98" width="10.875" style="43"/>
    <col min="99" max="16384" width="10.875" style="44"/>
  </cols>
  <sheetData>
    <row r="1" spans="1:98" ht="26.25" x14ac:dyDescent="0.25">
      <c r="B1" s="3"/>
      <c r="C1" s="19"/>
      <c r="D1" s="46"/>
      <c r="E1" s="46"/>
      <c r="F1" s="47"/>
    </row>
    <row r="2" spans="1:98" s="6" customFormat="1" ht="24" customHeight="1" x14ac:dyDescent="0.25">
      <c r="B2" s="7"/>
      <c r="C2" s="23" t="s">
        <v>47</v>
      </c>
      <c r="D2" s="10"/>
      <c r="E2" s="10"/>
      <c r="F2" s="10"/>
    </row>
    <row r="3" spans="1:98" s="6" customFormat="1" ht="24" customHeight="1" x14ac:dyDescent="0.25">
      <c r="B3" s="7"/>
      <c r="C3" s="23"/>
      <c r="D3" s="10"/>
      <c r="E3" s="10"/>
      <c r="F3" s="10"/>
    </row>
    <row r="4" spans="1:98" s="48" customFormat="1" x14ac:dyDescent="0.25">
      <c r="C4" s="26" t="s">
        <v>35</v>
      </c>
      <c r="F4" s="49">
        <f>F37</f>
        <v>155</v>
      </c>
    </row>
    <row r="5" spans="1:98" s="50" customFormat="1" ht="12.75" customHeight="1" x14ac:dyDescent="0.25">
      <c r="A5" s="43"/>
      <c r="B5" s="43"/>
      <c r="C5" s="43"/>
      <c r="D5" s="43"/>
      <c r="E5" s="43"/>
    </row>
    <row r="6" spans="1:98" s="56" customFormat="1" ht="15" x14ac:dyDescent="0.25">
      <c r="A6" s="51"/>
      <c r="B6" s="51"/>
      <c r="C6" s="52" t="s">
        <v>48</v>
      </c>
      <c r="D6" s="53" t="s">
        <v>49</v>
      </c>
      <c r="E6" s="53" t="s">
        <v>50</v>
      </c>
      <c r="F6" s="54" t="s">
        <v>51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</row>
    <row r="7" spans="1:98" s="56" customFormat="1" ht="15" x14ac:dyDescent="0.25">
      <c r="A7" s="51"/>
      <c r="B7" s="51"/>
      <c r="C7" s="57" t="s">
        <v>52</v>
      </c>
      <c r="D7" s="58"/>
      <c r="E7" s="58"/>
      <c r="F7" s="59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</row>
    <row r="8" spans="1:98" s="45" customFormat="1" x14ac:dyDescent="0.25">
      <c r="A8" s="43"/>
      <c r="B8" s="43"/>
      <c r="C8" s="60" t="s">
        <v>155</v>
      </c>
      <c r="D8" s="61" t="s">
        <v>53</v>
      </c>
      <c r="E8" s="62" t="s">
        <v>157</v>
      </c>
      <c r="F8" s="63">
        <v>155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</row>
    <row r="9" spans="1:98" s="45" customFormat="1" x14ac:dyDescent="0.25">
      <c r="A9" s="43"/>
      <c r="B9" s="43"/>
      <c r="C9" s="64"/>
      <c r="D9" s="65"/>
      <c r="E9" s="65"/>
      <c r="F9" s="6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</row>
    <row r="10" spans="1:98" s="45" customFormat="1" x14ac:dyDescent="0.25">
      <c r="A10" s="43"/>
      <c r="B10" s="43"/>
      <c r="C10" s="66"/>
      <c r="D10" s="65"/>
      <c r="E10" s="67"/>
      <c r="F10" s="68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</row>
    <row r="11" spans="1:98" s="45" customFormat="1" x14ac:dyDescent="0.25">
      <c r="A11" s="43"/>
      <c r="B11" s="43"/>
      <c r="C11" s="66"/>
      <c r="D11" s="67"/>
      <c r="E11" s="67"/>
      <c r="F11" s="68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</row>
    <row r="12" spans="1:98" s="45" customFormat="1" x14ac:dyDescent="0.25">
      <c r="A12" s="43"/>
      <c r="B12" s="43"/>
      <c r="C12" s="66"/>
      <c r="D12" s="67"/>
      <c r="E12" s="67"/>
      <c r="F12" s="6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s="45" customFormat="1" x14ac:dyDescent="0.25">
      <c r="A13" s="43"/>
      <c r="B13" s="43"/>
      <c r="C13" s="66"/>
      <c r="D13" s="67"/>
      <c r="E13" s="67"/>
      <c r="F13" s="68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s="45" customFormat="1" x14ac:dyDescent="0.25">
      <c r="A14" s="43"/>
      <c r="B14" s="43"/>
      <c r="C14" s="66"/>
      <c r="D14" s="67"/>
      <c r="E14" s="67"/>
      <c r="F14" s="68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</row>
    <row r="15" spans="1:98" s="45" customFormat="1" x14ac:dyDescent="0.25">
      <c r="A15" s="43"/>
      <c r="B15" s="43"/>
      <c r="C15" s="66"/>
      <c r="D15" s="67"/>
      <c r="E15" s="67"/>
      <c r="F15" s="68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</row>
    <row r="16" spans="1:98" s="45" customFormat="1" x14ac:dyDescent="0.25">
      <c r="A16" s="43"/>
      <c r="B16" s="43"/>
      <c r="C16" s="66"/>
      <c r="D16" s="67"/>
      <c r="E16" s="67"/>
      <c r="F16" s="68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</row>
    <row r="17" spans="1:98" s="45" customFormat="1" x14ac:dyDescent="0.25">
      <c r="A17" s="43"/>
      <c r="B17" s="43"/>
      <c r="C17" s="66"/>
      <c r="D17" s="67"/>
      <c r="E17" s="67"/>
      <c r="F17" s="68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</row>
    <row r="18" spans="1:98" s="45" customFormat="1" x14ac:dyDescent="0.25">
      <c r="A18" s="43"/>
      <c r="B18" s="43"/>
      <c r="C18" s="66"/>
      <c r="D18" s="67"/>
      <c r="E18" s="67"/>
      <c r="F18" s="6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</row>
    <row r="19" spans="1:98" s="45" customFormat="1" x14ac:dyDescent="0.25">
      <c r="A19" s="43"/>
      <c r="B19" s="43"/>
      <c r="C19" s="66"/>
      <c r="D19" s="67"/>
      <c r="E19" s="67"/>
      <c r="F19" s="6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</row>
    <row r="20" spans="1:98" s="45" customFormat="1" x14ac:dyDescent="0.25">
      <c r="A20" s="43"/>
      <c r="B20" s="43"/>
      <c r="C20" s="66"/>
      <c r="D20" s="67"/>
      <c r="E20" s="67"/>
      <c r="F20" s="6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s="45" customFormat="1" x14ac:dyDescent="0.25">
      <c r="A21" s="43"/>
      <c r="B21" s="43"/>
      <c r="C21" s="66"/>
      <c r="D21" s="67"/>
      <c r="E21" s="67"/>
      <c r="F21" s="6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s="45" customFormat="1" x14ac:dyDescent="0.25">
      <c r="A22" s="43"/>
      <c r="B22" s="43"/>
      <c r="C22" s="66"/>
      <c r="D22" s="67"/>
      <c r="E22" s="67"/>
      <c r="F22" s="6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</row>
    <row r="23" spans="1:98" s="45" customFormat="1" x14ac:dyDescent="0.25">
      <c r="A23" s="43"/>
      <c r="B23" s="43"/>
      <c r="C23" s="66"/>
      <c r="D23" s="67"/>
      <c r="E23" s="67"/>
      <c r="F23" s="6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</row>
    <row r="24" spans="1:98" s="45" customFormat="1" x14ac:dyDescent="0.25">
      <c r="A24" s="43"/>
      <c r="B24" s="43"/>
      <c r="C24" s="66"/>
      <c r="D24" s="67"/>
      <c r="E24" s="67"/>
      <c r="F24" s="6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</row>
    <row r="25" spans="1:98" s="45" customFormat="1" x14ac:dyDescent="0.25">
      <c r="A25" s="43"/>
      <c r="B25" s="43"/>
      <c r="C25" s="66"/>
      <c r="D25" s="67"/>
      <c r="E25" s="67"/>
      <c r="F25" s="6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</row>
    <row r="26" spans="1:98" s="45" customFormat="1" x14ac:dyDescent="0.25">
      <c r="A26" s="43"/>
      <c r="B26" s="43"/>
      <c r="C26" s="66"/>
      <c r="D26" s="67"/>
      <c r="E26" s="67"/>
      <c r="F26" s="6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</row>
    <row r="27" spans="1:98" s="45" customFormat="1" x14ac:dyDescent="0.25">
      <c r="A27" s="43"/>
      <c r="B27" s="43"/>
      <c r="C27" s="66"/>
      <c r="D27" s="67"/>
      <c r="E27" s="67"/>
      <c r="F27" s="6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</row>
    <row r="28" spans="1:98" s="45" customFormat="1" x14ac:dyDescent="0.25">
      <c r="A28" s="43"/>
      <c r="B28" s="43"/>
      <c r="C28" s="66"/>
      <c r="D28" s="67"/>
      <c r="E28" s="67"/>
      <c r="F28" s="6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s="45" customFormat="1" x14ac:dyDescent="0.25">
      <c r="A29" s="43"/>
      <c r="B29" s="43"/>
      <c r="C29" s="66"/>
      <c r="D29" s="67"/>
      <c r="E29" s="67"/>
      <c r="F29" s="6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s="45" customFormat="1" x14ac:dyDescent="0.25">
      <c r="A30" s="43"/>
      <c r="B30" s="43"/>
      <c r="C30" s="66"/>
      <c r="D30" s="67"/>
      <c r="E30" s="67"/>
      <c r="F30" s="6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</row>
    <row r="31" spans="1:98" s="45" customFormat="1" x14ac:dyDescent="0.25">
      <c r="A31" s="43"/>
      <c r="B31" s="43"/>
      <c r="C31" s="66"/>
      <c r="D31" s="67"/>
      <c r="E31" s="67"/>
      <c r="F31" s="68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</row>
    <row r="32" spans="1:98" s="45" customFormat="1" x14ac:dyDescent="0.25">
      <c r="A32" s="43"/>
      <c r="B32" s="43"/>
      <c r="C32" s="66"/>
      <c r="D32" s="67"/>
      <c r="E32" s="67"/>
      <c r="F32" s="68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</row>
    <row r="33" spans="1:98" s="45" customFormat="1" x14ac:dyDescent="0.25">
      <c r="A33" s="43"/>
      <c r="B33" s="43"/>
      <c r="C33" s="66"/>
      <c r="D33" s="67"/>
      <c r="E33" s="67"/>
      <c r="F33" s="68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</row>
    <row r="34" spans="1:98" s="45" customFormat="1" x14ac:dyDescent="0.25">
      <c r="A34" s="43"/>
      <c r="B34" s="43"/>
      <c r="C34" s="66"/>
      <c r="D34" s="67"/>
      <c r="E34" s="67"/>
      <c r="F34" s="68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</row>
    <row r="35" spans="1:98" ht="13.5" x14ac:dyDescent="0.25">
      <c r="C35" s="66"/>
      <c r="D35" s="67"/>
      <c r="E35" s="67"/>
      <c r="F35" s="68"/>
    </row>
    <row r="36" spans="1:98" ht="13.5" x14ac:dyDescent="0.25">
      <c r="C36" s="69"/>
      <c r="D36" s="70"/>
      <c r="E36" s="70"/>
      <c r="F36" s="71"/>
    </row>
    <row r="37" spans="1:98" ht="13.5" x14ac:dyDescent="0.25">
      <c r="B37" s="72"/>
      <c r="C37" s="73"/>
      <c r="D37" s="74"/>
      <c r="E37" s="74"/>
      <c r="F37" s="75">
        <f>SUM(F8:F36)</f>
        <v>155</v>
      </c>
    </row>
    <row r="38" spans="1:98" s="43" customFormat="1" x14ac:dyDescent="0.25">
      <c r="A38" s="76"/>
      <c r="B38" s="76"/>
      <c r="D38" s="77"/>
      <c r="E38" s="77"/>
    </row>
    <row r="39" spans="1:98" s="43" customFormat="1" ht="12.75" x14ac:dyDescent="0.2">
      <c r="C39" s="77"/>
      <c r="D39" s="77"/>
      <c r="E39" s="77"/>
    </row>
    <row r="40" spans="1:98" s="43" customFormat="1" ht="15" x14ac:dyDescent="0.2">
      <c r="C40" s="77"/>
      <c r="F40" s="78"/>
    </row>
    <row r="41" spans="1:98" s="43" customFormat="1" ht="15" x14ac:dyDescent="0.2">
      <c r="C41" s="77"/>
      <c r="F41" s="78"/>
    </row>
    <row r="42" spans="1:98" s="43" customFormat="1" x14ac:dyDescent="0.25">
      <c r="F42" s="50"/>
    </row>
    <row r="43" spans="1:98" s="43" customFormat="1" x14ac:dyDescent="0.25">
      <c r="F43" s="50"/>
    </row>
    <row r="44" spans="1:98" s="43" customFormat="1" x14ac:dyDescent="0.25">
      <c r="F44" s="50"/>
    </row>
    <row r="45" spans="1:98" s="43" customFormat="1" x14ac:dyDescent="0.25">
      <c r="F45" s="50"/>
    </row>
    <row r="46" spans="1:98" s="43" customFormat="1" x14ac:dyDescent="0.25">
      <c r="F46" s="50"/>
    </row>
    <row r="47" spans="1:98" s="43" customFormat="1" x14ac:dyDescent="0.25">
      <c r="F47" s="50"/>
    </row>
    <row r="48" spans="1:98" s="43" customFormat="1" x14ac:dyDescent="0.25">
      <c r="F48" s="50"/>
    </row>
    <row r="49" spans="6:6" s="43" customFormat="1" x14ac:dyDescent="0.25">
      <c r="F49" s="50"/>
    </row>
  </sheetData>
  <sheetProtection selectLockedCells="1" selectUnlockedCells="1"/>
  <hyperlinks>
    <hyperlink ref="C4" location="Startseite!A1" display="Zurück zur Startseite" xr:uid="{00000000-0004-0000-02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Roman,Standard"&amp;A</oddHeader>
    <oddFooter>&amp;C&amp;"Times New Roman,Standard"Seite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48"/>
  <sheetViews>
    <sheetView workbookViewId="0">
      <selection activeCell="C1" sqref="C1"/>
    </sheetView>
  </sheetViews>
  <sheetFormatPr baseColWidth="10" defaultColWidth="10.875" defaultRowHeight="15.75" x14ac:dyDescent="0.25"/>
  <cols>
    <col min="1" max="1" width="2.5" style="43" customWidth="1"/>
    <col min="2" max="2" width="2.375" style="43" customWidth="1"/>
    <col min="3" max="3" width="18.625" style="44" customWidth="1"/>
    <col min="4" max="4" width="29.375" style="44" customWidth="1"/>
    <col min="5" max="5" width="46.25" style="44" customWidth="1"/>
    <col min="6" max="6" width="9.5" style="44" customWidth="1"/>
    <col min="7" max="7" width="11.125" style="44" customWidth="1"/>
    <col min="8" max="8" width="8.125" style="44" customWidth="1"/>
    <col min="9" max="9" width="8.5" style="79" customWidth="1"/>
    <col min="10" max="10" width="9.5" style="44" customWidth="1"/>
    <col min="11" max="11" width="12.5" style="44" customWidth="1"/>
    <col min="12" max="12" width="14" style="45" customWidth="1"/>
    <col min="13" max="104" width="10.875" style="43"/>
    <col min="105" max="16384" width="10.875" style="44"/>
  </cols>
  <sheetData>
    <row r="1" spans="1:104" ht="26.25" x14ac:dyDescent="0.25">
      <c r="B1" s="3"/>
      <c r="C1" s="19"/>
      <c r="D1" s="46"/>
      <c r="E1" s="46"/>
      <c r="F1" s="46"/>
      <c r="G1" s="46"/>
      <c r="H1" s="46"/>
      <c r="I1" s="80"/>
      <c r="J1" s="46"/>
      <c r="K1" s="46"/>
      <c r="L1" s="47"/>
    </row>
    <row r="2" spans="1:104" s="6" customFormat="1" ht="24" customHeight="1" x14ac:dyDescent="0.25">
      <c r="B2" s="7"/>
      <c r="C2" s="23" t="s">
        <v>57</v>
      </c>
      <c r="D2" s="9"/>
      <c r="E2" s="10"/>
      <c r="F2" s="10"/>
      <c r="G2" s="10"/>
      <c r="H2" s="10"/>
      <c r="I2" s="10"/>
      <c r="J2" s="10"/>
      <c r="K2" s="10"/>
      <c r="L2" s="10"/>
    </row>
    <row r="3" spans="1:104" s="48" customFormat="1" x14ac:dyDescent="0.25">
      <c r="C3" s="26" t="s">
        <v>35</v>
      </c>
      <c r="I3" s="81"/>
      <c r="K3" s="81" t="s">
        <v>58</v>
      </c>
      <c r="L3" s="49">
        <f>L36</f>
        <v>0</v>
      </c>
    </row>
    <row r="4" spans="1:104" s="50" customFormat="1" ht="12.75" customHeight="1" x14ac:dyDescent="0.25">
      <c r="A4" s="43"/>
      <c r="B4" s="43"/>
      <c r="C4" s="43"/>
      <c r="D4" s="43"/>
      <c r="E4" s="43"/>
      <c r="F4" s="43"/>
      <c r="G4" s="43"/>
      <c r="H4" s="43"/>
      <c r="I4" s="82"/>
      <c r="J4" s="43"/>
      <c r="K4" s="43"/>
    </row>
    <row r="5" spans="1:104" s="56" customFormat="1" ht="15" x14ac:dyDescent="0.25">
      <c r="A5" s="51"/>
      <c r="B5" s="51"/>
      <c r="C5" s="52" t="s">
        <v>59</v>
      </c>
      <c r="D5" s="53" t="s">
        <v>60</v>
      </c>
      <c r="E5" s="53" t="s">
        <v>61</v>
      </c>
      <c r="F5" s="83" t="s">
        <v>40</v>
      </c>
      <c r="G5" s="84" t="s">
        <v>62</v>
      </c>
      <c r="H5" s="85" t="s">
        <v>63</v>
      </c>
      <c r="I5" s="86" t="s">
        <v>64</v>
      </c>
      <c r="J5" s="83" t="s">
        <v>65</v>
      </c>
      <c r="K5" s="86" t="s">
        <v>66</v>
      </c>
      <c r="L5" s="54" t="s">
        <v>67</v>
      </c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</row>
    <row r="6" spans="1:104" s="56" customFormat="1" ht="15" x14ac:dyDescent="0.25">
      <c r="A6" s="51"/>
      <c r="B6" s="51"/>
      <c r="C6" s="57" t="s">
        <v>52</v>
      </c>
      <c r="D6" s="58"/>
      <c r="E6" s="58"/>
      <c r="F6" s="87" t="s">
        <v>68</v>
      </c>
      <c r="G6" s="88">
        <v>0.6</v>
      </c>
      <c r="H6" s="89" t="s">
        <v>69</v>
      </c>
      <c r="I6" s="90" t="s">
        <v>70</v>
      </c>
      <c r="J6" s="87"/>
      <c r="K6" s="90"/>
      <c r="L6" s="59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</row>
    <row r="7" spans="1:104" s="45" customFormat="1" ht="26.25" x14ac:dyDescent="0.25">
      <c r="A7" s="43"/>
      <c r="B7" s="43"/>
      <c r="C7" s="60" t="s">
        <v>71</v>
      </c>
      <c r="D7" s="174" t="s">
        <v>180</v>
      </c>
      <c r="E7" s="62" t="s">
        <v>72</v>
      </c>
      <c r="F7" s="91">
        <v>200</v>
      </c>
      <c r="G7" s="92">
        <f>F7*$G$6</f>
        <v>120</v>
      </c>
      <c r="H7" s="93">
        <v>0.375</v>
      </c>
      <c r="I7" s="93">
        <v>0.8125</v>
      </c>
      <c r="J7" s="92">
        <v>6</v>
      </c>
      <c r="K7" s="92">
        <v>0</v>
      </c>
      <c r="L7" s="6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</row>
    <row r="8" spans="1:104" s="45" customFormat="1" x14ac:dyDescent="0.25">
      <c r="A8" s="43"/>
      <c r="B8" s="43"/>
      <c r="C8" s="64" t="s">
        <v>73</v>
      </c>
      <c r="D8" s="175" t="s">
        <v>74</v>
      </c>
      <c r="E8" s="65" t="s">
        <v>75</v>
      </c>
      <c r="F8" s="94">
        <v>464</v>
      </c>
      <c r="G8" s="92">
        <f>F8*$G$6</f>
        <v>278.39999999999998</v>
      </c>
      <c r="H8" s="95">
        <v>0.45833333333333331</v>
      </c>
      <c r="I8" s="95">
        <v>0.70833333333333337</v>
      </c>
      <c r="J8" s="92">
        <v>132</v>
      </c>
      <c r="K8" s="92">
        <v>120</v>
      </c>
      <c r="L8" s="6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</row>
    <row r="9" spans="1:104" s="45" customFormat="1" x14ac:dyDescent="0.25">
      <c r="A9" s="43"/>
      <c r="B9" s="43"/>
      <c r="C9" s="66" t="s">
        <v>76</v>
      </c>
      <c r="D9" s="67" t="s">
        <v>76</v>
      </c>
      <c r="E9" s="67"/>
      <c r="F9" s="96"/>
      <c r="G9" s="97"/>
      <c r="H9" s="98"/>
      <c r="I9" s="98"/>
      <c r="J9" s="99"/>
      <c r="K9" s="99"/>
      <c r="L9" s="68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</row>
    <row r="10" spans="1:104" s="45" customFormat="1" x14ac:dyDescent="0.25">
      <c r="A10" s="43"/>
      <c r="B10" s="43"/>
      <c r="C10" s="66"/>
      <c r="D10" s="67"/>
      <c r="E10" s="67"/>
      <c r="F10" s="96"/>
      <c r="G10" s="97"/>
      <c r="H10" s="98"/>
      <c r="I10" s="98"/>
      <c r="J10" s="99"/>
      <c r="K10" s="99"/>
      <c r="L10" s="68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</row>
    <row r="11" spans="1:104" s="45" customFormat="1" x14ac:dyDescent="0.25">
      <c r="A11" s="43"/>
      <c r="B11" s="43"/>
      <c r="C11" s="66"/>
      <c r="D11" s="67"/>
      <c r="E11" s="67"/>
      <c r="F11" s="96"/>
      <c r="G11" s="97"/>
      <c r="H11" s="98"/>
      <c r="I11" s="98"/>
      <c r="J11" s="99"/>
      <c r="K11" s="99"/>
      <c r="L11" s="68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</row>
    <row r="12" spans="1:104" s="45" customFormat="1" x14ac:dyDescent="0.25">
      <c r="A12" s="43"/>
      <c r="B12" s="43"/>
      <c r="C12" s="66"/>
      <c r="D12" s="67"/>
      <c r="E12" s="67"/>
      <c r="F12" s="96"/>
      <c r="G12" s="97"/>
      <c r="H12" s="98"/>
      <c r="I12" s="98"/>
      <c r="J12" s="99"/>
      <c r="K12" s="99"/>
      <c r="L12" s="68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</row>
    <row r="13" spans="1:104" s="45" customFormat="1" x14ac:dyDescent="0.25">
      <c r="A13" s="43"/>
      <c r="B13" s="43"/>
      <c r="C13" s="66"/>
      <c r="D13" s="67"/>
      <c r="E13" s="67"/>
      <c r="F13" s="96"/>
      <c r="G13" s="97"/>
      <c r="H13" s="98"/>
      <c r="I13" s="98"/>
      <c r="J13" s="99"/>
      <c r="K13" s="99"/>
      <c r="L13" s="68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</row>
    <row r="14" spans="1:104" s="45" customFormat="1" x14ac:dyDescent="0.25">
      <c r="A14" s="43"/>
      <c r="B14" s="43"/>
      <c r="C14" s="66"/>
      <c r="D14" s="67"/>
      <c r="E14" s="67"/>
      <c r="F14" s="96"/>
      <c r="G14" s="97"/>
      <c r="H14" s="98"/>
      <c r="I14" s="98"/>
      <c r="J14" s="99"/>
      <c r="K14" s="99"/>
      <c r="L14" s="68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</row>
    <row r="15" spans="1:104" s="45" customFormat="1" x14ac:dyDescent="0.25">
      <c r="A15" s="43"/>
      <c r="B15" s="43"/>
      <c r="C15" s="66"/>
      <c r="D15" s="67"/>
      <c r="E15" s="67"/>
      <c r="F15" s="96"/>
      <c r="G15" s="97"/>
      <c r="H15" s="98"/>
      <c r="I15" s="98"/>
      <c r="J15" s="99"/>
      <c r="K15" s="99"/>
      <c r="L15" s="68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</row>
    <row r="16" spans="1:104" s="45" customFormat="1" x14ac:dyDescent="0.25">
      <c r="A16" s="43"/>
      <c r="B16" s="43"/>
      <c r="C16" s="66"/>
      <c r="D16" s="67"/>
      <c r="E16" s="67"/>
      <c r="F16" s="96"/>
      <c r="G16" s="97"/>
      <c r="H16" s="98"/>
      <c r="I16" s="98"/>
      <c r="J16" s="99"/>
      <c r="K16" s="97"/>
      <c r="L16" s="68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</row>
    <row r="17" spans="1:104" s="45" customFormat="1" x14ac:dyDescent="0.25">
      <c r="A17" s="43"/>
      <c r="B17" s="43"/>
      <c r="C17" s="66"/>
      <c r="D17" s="67"/>
      <c r="E17" s="67"/>
      <c r="F17" s="96"/>
      <c r="G17" s="97"/>
      <c r="H17" s="98"/>
      <c r="I17" s="98"/>
      <c r="J17" s="99"/>
      <c r="K17" s="97"/>
      <c r="L17" s="68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</row>
    <row r="18" spans="1:104" s="45" customFormat="1" x14ac:dyDescent="0.25">
      <c r="A18" s="43"/>
      <c r="B18" s="43"/>
      <c r="C18" s="66"/>
      <c r="D18" s="67"/>
      <c r="E18" s="67"/>
      <c r="F18" s="96"/>
      <c r="G18" s="97"/>
      <c r="H18" s="98"/>
      <c r="I18" s="98"/>
      <c r="J18" s="99"/>
      <c r="K18" s="97"/>
      <c r="L18" s="68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</row>
    <row r="19" spans="1:104" s="45" customFormat="1" x14ac:dyDescent="0.25">
      <c r="A19" s="43"/>
      <c r="B19" s="43"/>
      <c r="C19" s="66"/>
      <c r="D19" s="67"/>
      <c r="E19" s="67"/>
      <c r="F19" s="96"/>
      <c r="G19" s="97"/>
      <c r="H19" s="98"/>
      <c r="I19" s="98"/>
      <c r="J19" s="99"/>
      <c r="K19" s="97"/>
      <c r="L19" s="68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</row>
    <row r="20" spans="1:104" s="45" customFormat="1" x14ac:dyDescent="0.25">
      <c r="A20" s="43"/>
      <c r="B20" s="43"/>
      <c r="C20" s="66"/>
      <c r="D20" s="67"/>
      <c r="E20" s="67"/>
      <c r="F20" s="96"/>
      <c r="G20" s="97"/>
      <c r="H20" s="98"/>
      <c r="I20" s="98"/>
      <c r="J20" s="99"/>
      <c r="K20" s="97"/>
      <c r="L20" s="68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</row>
    <row r="21" spans="1:104" s="45" customFormat="1" x14ac:dyDescent="0.25">
      <c r="A21" s="43"/>
      <c r="B21" s="43"/>
      <c r="C21" s="66"/>
      <c r="D21" s="67"/>
      <c r="E21" s="67"/>
      <c r="F21" s="96"/>
      <c r="G21" s="97"/>
      <c r="H21" s="98"/>
      <c r="I21" s="98"/>
      <c r="J21" s="99"/>
      <c r="K21" s="97"/>
      <c r="L21" s="68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</row>
    <row r="22" spans="1:104" s="45" customFormat="1" x14ac:dyDescent="0.25">
      <c r="A22" s="43"/>
      <c r="B22" s="43"/>
      <c r="C22" s="66"/>
      <c r="D22" s="67"/>
      <c r="E22" s="67"/>
      <c r="F22" s="96"/>
      <c r="G22" s="97"/>
      <c r="H22" s="98"/>
      <c r="I22" s="98"/>
      <c r="J22" s="99"/>
      <c r="K22" s="97"/>
      <c r="L22" s="68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</row>
    <row r="23" spans="1:104" s="45" customFormat="1" x14ac:dyDescent="0.25">
      <c r="A23" s="43"/>
      <c r="B23" s="43"/>
      <c r="C23" s="66"/>
      <c r="D23" s="67"/>
      <c r="E23" s="67"/>
      <c r="F23" s="96"/>
      <c r="G23" s="97"/>
      <c r="H23" s="98"/>
      <c r="I23" s="98"/>
      <c r="J23" s="99"/>
      <c r="K23" s="97"/>
      <c r="L23" s="68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</row>
    <row r="24" spans="1:104" s="45" customFormat="1" x14ac:dyDescent="0.25">
      <c r="A24" s="43"/>
      <c r="B24" s="43"/>
      <c r="C24" s="66"/>
      <c r="D24" s="67"/>
      <c r="E24" s="67"/>
      <c r="F24" s="96"/>
      <c r="G24" s="97"/>
      <c r="H24" s="98"/>
      <c r="I24" s="98"/>
      <c r="J24" s="99"/>
      <c r="K24" s="97"/>
      <c r="L24" s="68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</row>
    <row r="25" spans="1:104" s="45" customFormat="1" x14ac:dyDescent="0.25">
      <c r="A25" s="43"/>
      <c r="B25" s="43"/>
      <c r="C25" s="66"/>
      <c r="D25" s="67"/>
      <c r="E25" s="67"/>
      <c r="F25" s="96"/>
      <c r="G25" s="97"/>
      <c r="H25" s="98"/>
      <c r="I25" s="98"/>
      <c r="J25" s="99"/>
      <c r="K25" s="97"/>
      <c r="L25" s="68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</row>
    <row r="26" spans="1:104" s="45" customFormat="1" x14ac:dyDescent="0.25">
      <c r="A26" s="43"/>
      <c r="B26" s="43"/>
      <c r="C26" s="66"/>
      <c r="D26" s="67"/>
      <c r="E26" s="67"/>
      <c r="F26" s="96"/>
      <c r="G26" s="97"/>
      <c r="H26" s="98"/>
      <c r="I26" s="98"/>
      <c r="J26" s="99"/>
      <c r="K26" s="97"/>
      <c r="L26" s="68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</row>
    <row r="27" spans="1:104" s="45" customFormat="1" x14ac:dyDescent="0.25">
      <c r="A27" s="43"/>
      <c r="B27" s="43"/>
      <c r="C27" s="66"/>
      <c r="D27" s="67"/>
      <c r="E27" s="67"/>
      <c r="F27" s="96"/>
      <c r="G27" s="97"/>
      <c r="H27" s="98"/>
      <c r="I27" s="98"/>
      <c r="J27" s="99"/>
      <c r="K27" s="97"/>
      <c r="L27" s="68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</row>
    <row r="28" spans="1:104" s="45" customFormat="1" x14ac:dyDescent="0.25">
      <c r="A28" s="43"/>
      <c r="B28" s="43"/>
      <c r="C28" s="66"/>
      <c r="D28" s="67"/>
      <c r="E28" s="67"/>
      <c r="F28" s="96"/>
      <c r="G28" s="97"/>
      <c r="H28" s="98"/>
      <c r="I28" s="98"/>
      <c r="J28" s="99"/>
      <c r="K28" s="97"/>
      <c r="L28" s="68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</row>
    <row r="29" spans="1:104" s="45" customFormat="1" x14ac:dyDescent="0.25">
      <c r="A29" s="43"/>
      <c r="B29" s="43"/>
      <c r="C29" s="66"/>
      <c r="D29" s="67"/>
      <c r="E29" s="67"/>
      <c r="F29" s="96"/>
      <c r="G29" s="97"/>
      <c r="H29" s="98"/>
      <c r="I29" s="98"/>
      <c r="J29" s="99"/>
      <c r="K29" s="97"/>
      <c r="L29" s="68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</row>
    <row r="30" spans="1:104" s="45" customFormat="1" x14ac:dyDescent="0.25">
      <c r="A30" s="43"/>
      <c r="B30" s="43"/>
      <c r="C30" s="66"/>
      <c r="D30" s="67"/>
      <c r="E30" s="67"/>
      <c r="F30" s="96"/>
      <c r="G30" s="97"/>
      <c r="H30" s="98"/>
      <c r="I30" s="98"/>
      <c r="J30" s="99"/>
      <c r="K30" s="97"/>
      <c r="L30" s="68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</row>
    <row r="31" spans="1:104" s="45" customFormat="1" x14ac:dyDescent="0.25">
      <c r="A31" s="43"/>
      <c r="B31" s="43"/>
      <c r="C31" s="66"/>
      <c r="D31" s="67"/>
      <c r="E31" s="67"/>
      <c r="F31" s="96"/>
      <c r="G31" s="97"/>
      <c r="H31" s="98"/>
      <c r="I31" s="98"/>
      <c r="J31" s="99"/>
      <c r="K31" s="97"/>
      <c r="L31" s="68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</row>
    <row r="32" spans="1:104" s="45" customFormat="1" x14ac:dyDescent="0.25">
      <c r="A32" s="43"/>
      <c r="B32" s="43"/>
      <c r="C32" s="66"/>
      <c r="D32" s="67"/>
      <c r="E32" s="67"/>
      <c r="F32" s="96"/>
      <c r="G32" s="97"/>
      <c r="H32" s="98"/>
      <c r="I32" s="98"/>
      <c r="J32" s="99"/>
      <c r="K32" s="97"/>
      <c r="L32" s="68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</row>
    <row r="33" spans="1:104" s="45" customFormat="1" x14ac:dyDescent="0.25">
      <c r="A33" s="43"/>
      <c r="B33" s="43"/>
      <c r="C33" s="66"/>
      <c r="D33" s="67"/>
      <c r="E33" s="67"/>
      <c r="F33" s="96"/>
      <c r="G33" s="97"/>
      <c r="H33" s="98"/>
      <c r="I33" s="98"/>
      <c r="J33" s="99"/>
      <c r="K33" s="97"/>
      <c r="L33" s="68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</row>
    <row r="34" spans="1:104" ht="13.5" x14ac:dyDescent="0.25">
      <c r="C34" s="66"/>
      <c r="D34" s="67"/>
      <c r="E34" s="67"/>
      <c r="F34" s="96"/>
      <c r="G34" s="97"/>
      <c r="H34" s="98"/>
      <c r="I34" s="98"/>
      <c r="J34" s="99"/>
      <c r="K34" s="97"/>
      <c r="L34" s="68"/>
    </row>
    <row r="35" spans="1:104" ht="13.5" x14ac:dyDescent="0.25">
      <c r="C35" s="69"/>
      <c r="D35" s="70"/>
      <c r="E35" s="70"/>
      <c r="F35" s="100"/>
      <c r="G35" s="101"/>
      <c r="H35" s="102"/>
      <c r="I35" s="102"/>
      <c r="J35" s="103"/>
      <c r="K35" s="101"/>
      <c r="L35" s="71"/>
    </row>
    <row r="36" spans="1:104" ht="13.5" x14ac:dyDescent="0.25">
      <c r="B36" s="72"/>
      <c r="C36" s="73"/>
      <c r="D36" s="74"/>
      <c r="E36" s="74"/>
      <c r="F36" s="74"/>
      <c r="G36" s="74"/>
      <c r="H36" s="74"/>
      <c r="I36" s="74"/>
      <c r="J36" s="104"/>
      <c r="K36" s="105" t="s">
        <v>77</v>
      </c>
      <c r="L36" s="75">
        <f>SUM(L7:L35)</f>
        <v>0</v>
      </c>
    </row>
    <row r="37" spans="1:104" s="43" customFormat="1" x14ac:dyDescent="0.25">
      <c r="A37" s="76"/>
      <c r="B37" s="76"/>
      <c r="D37" s="77"/>
      <c r="E37" s="77"/>
      <c r="F37" s="77"/>
      <c r="G37" s="77"/>
      <c r="H37" s="77"/>
      <c r="I37" s="77"/>
      <c r="J37" s="106"/>
      <c r="K37" s="77"/>
    </row>
    <row r="38" spans="1:104" s="43" customFormat="1" ht="12.75" x14ac:dyDescent="0.2">
      <c r="C38" s="77" t="s">
        <v>54</v>
      </c>
      <c r="D38" s="77"/>
      <c r="E38" s="77"/>
      <c r="F38" s="77"/>
      <c r="G38" s="77"/>
      <c r="H38" s="77"/>
      <c r="I38" s="77"/>
      <c r="J38" s="106"/>
      <c r="K38" s="77"/>
    </row>
    <row r="39" spans="1:104" s="43" customFormat="1" x14ac:dyDescent="0.25">
      <c r="C39" s="77" t="s">
        <v>150</v>
      </c>
      <c r="I39" s="82"/>
      <c r="L39" s="50"/>
    </row>
    <row r="40" spans="1:104" s="43" customFormat="1" x14ac:dyDescent="0.25">
      <c r="C40" s="77" t="s">
        <v>153</v>
      </c>
      <c r="I40" s="82"/>
      <c r="L40" s="50"/>
    </row>
    <row r="41" spans="1:104" s="43" customFormat="1" x14ac:dyDescent="0.25">
      <c r="C41" s="77" t="s">
        <v>152</v>
      </c>
      <c r="I41" s="82"/>
      <c r="L41" s="50"/>
    </row>
    <row r="42" spans="1:104" s="43" customFormat="1" x14ac:dyDescent="0.25">
      <c r="I42" s="82"/>
      <c r="L42" s="50"/>
    </row>
    <row r="43" spans="1:104" s="43" customFormat="1" x14ac:dyDescent="0.25">
      <c r="C43" s="77" t="s">
        <v>56</v>
      </c>
      <c r="I43" s="82"/>
      <c r="L43" s="50"/>
    </row>
    <row r="44" spans="1:104" s="43" customFormat="1" x14ac:dyDescent="0.25">
      <c r="I44" s="82"/>
      <c r="L44" s="50"/>
    </row>
    <row r="45" spans="1:104" s="43" customFormat="1" x14ac:dyDescent="0.25">
      <c r="I45" s="82"/>
      <c r="L45" s="50"/>
    </row>
    <row r="46" spans="1:104" s="43" customFormat="1" x14ac:dyDescent="0.25">
      <c r="I46" s="82"/>
      <c r="L46" s="50"/>
    </row>
    <row r="47" spans="1:104" s="43" customFormat="1" x14ac:dyDescent="0.25">
      <c r="I47" s="82"/>
      <c r="L47" s="50"/>
    </row>
    <row r="48" spans="1:104" s="43" customFormat="1" x14ac:dyDescent="0.25">
      <c r="I48" s="82"/>
      <c r="L48" s="50"/>
    </row>
  </sheetData>
  <sheetProtection selectLockedCells="1" selectUnlockedCells="1"/>
  <hyperlinks>
    <hyperlink ref="C3" location="Startseite!A1" display="Zurück zur Startseite" xr:uid="{00000000-0004-0000-0300-000000000000}"/>
  </hyperlinks>
  <printOptions horizontalCentered="1" verticalCentered="1"/>
  <pageMargins left="0.39374999999999999" right="0.39374999999999999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37"/>
  <sheetViews>
    <sheetView workbookViewId="0">
      <selection activeCell="H27" sqref="H27"/>
    </sheetView>
  </sheetViews>
  <sheetFormatPr baseColWidth="10" defaultColWidth="10.875" defaultRowHeight="12.75" x14ac:dyDescent="0.2"/>
  <cols>
    <col min="1" max="1" width="2.125" style="43" customWidth="1"/>
    <col min="2" max="2" width="1.875" style="43" customWidth="1"/>
    <col min="3" max="3" width="10.875" style="43"/>
    <col min="4" max="4" width="15.375" style="43" customWidth="1"/>
    <col min="5" max="10" width="10.875" style="43"/>
    <col min="11" max="11" width="13.125" style="43" customWidth="1"/>
    <col min="12" max="16384" width="10.875" style="43"/>
  </cols>
  <sheetData>
    <row r="1" spans="1:104" s="44" customFormat="1" ht="26.25" x14ac:dyDescent="0.25">
      <c r="A1" s="43"/>
      <c r="B1" s="3"/>
      <c r="C1" s="19"/>
      <c r="D1" s="46"/>
      <c r="E1" s="46"/>
      <c r="F1" s="46"/>
      <c r="G1" s="46"/>
      <c r="H1" s="46"/>
      <c r="I1" s="80"/>
      <c r="J1" s="46"/>
      <c r="K1" s="46"/>
      <c r="L1" s="47"/>
      <c r="M1" s="46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</row>
    <row r="2" spans="1:104" s="6" customFormat="1" ht="24" customHeight="1" x14ac:dyDescent="0.25">
      <c r="B2" s="7"/>
      <c r="C2" s="23" t="s">
        <v>78</v>
      </c>
      <c r="D2" s="9"/>
      <c r="E2" s="9"/>
      <c r="F2" s="10"/>
      <c r="G2" s="10"/>
      <c r="H2" s="10"/>
      <c r="I2" s="10"/>
      <c r="J2" s="10"/>
      <c r="K2" s="10"/>
      <c r="L2" s="10"/>
      <c r="M2" s="10"/>
    </row>
    <row r="3" spans="1:104" ht="15.75" x14ac:dyDescent="0.25">
      <c r="C3" s="26" t="s">
        <v>35</v>
      </c>
      <c r="D3" s="107"/>
      <c r="E3" s="107"/>
      <c r="F3" s="108"/>
      <c r="G3" s="107"/>
      <c r="H3" s="107"/>
      <c r="I3" s="107"/>
      <c r="J3" s="107"/>
      <c r="K3" s="107"/>
      <c r="L3" s="107"/>
      <c r="M3" s="107"/>
      <c r="N3" s="107"/>
    </row>
    <row r="4" spans="1:104" ht="15.6" customHeight="1" x14ac:dyDescent="0.25">
      <c r="C4" s="109"/>
      <c r="D4" s="107"/>
      <c r="E4" s="107"/>
      <c r="F4" s="108"/>
      <c r="G4" s="107"/>
      <c r="H4" s="107"/>
      <c r="I4" s="107"/>
      <c r="J4" s="107"/>
      <c r="K4" s="107"/>
      <c r="L4" s="107"/>
      <c r="M4" s="107"/>
      <c r="N4" s="107"/>
    </row>
    <row r="5" spans="1:104" ht="15" x14ac:dyDescent="0.25">
      <c r="C5" s="110" t="s">
        <v>79</v>
      </c>
      <c r="D5" s="107"/>
      <c r="E5" s="111"/>
      <c r="F5" s="108"/>
      <c r="G5" s="107"/>
      <c r="H5" s="107"/>
      <c r="I5" s="107"/>
      <c r="J5" s="107"/>
      <c r="K5" s="107"/>
      <c r="L5" s="107"/>
      <c r="M5" s="107"/>
      <c r="N5" s="107"/>
    </row>
    <row r="6" spans="1:104" ht="15" x14ac:dyDescent="0.25">
      <c r="C6" s="110"/>
      <c r="D6" s="107"/>
      <c r="E6" s="112"/>
      <c r="F6" s="108"/>
      <c r="G6" s="107"/>
      <c r="H6" s="107"/>
      <c r="I6" s="107"/>
      <c r="J6" s="107"/>
      <c r="K6" s="107"/>
      <c r="L6" s="107"/>
      <c r="M6" s="107"/>
      <c r="N6" s="107"/>
    </row>
    <row r="7" spans="1:104" ht="15" x14ac:dyDescent="0.25">
      <c r="C7" s="110"/>
      <c r="D7" s="107"/>
      <c r="E7" s="112"/>
      <c r="F7" s="108"/>
      <c r="G7" s="107"/>
      <c r="H7" s="107"/>
      <c r="I7" s="107"/>
      <c r="J7" s="107"/>
      <c r="K7" s="107"/>
      <c r="L7" s="107"/>
      <c r="M7" s="107"/>
      <c r="N7" s="107"/>
    </row>
    <row r="8" spans="1:104" ht="15" x14ac:dyDescent="0.25">
      <c r="C8" s="110" t="s">
        <v>80</v>
      </c>
      <c r="D8" s="110"/>
      <c r="E8" s="110"/>
      <c r="F8" s="108"/>
      <c r="G8" s="107"/>
      <c r="H8" s="107"/>
      <c r="I8" s="107"/>
      <c r="J8" s="107"/>
      <c r="K8" s="107"/>
      <c r="L8" s="107"/>
      <c r="M8" s="107"/>
      <c r="N8" s="107"/>
    </row>
    <row r="9" spans="1:104" ht="15" x14ac:dyDescent="0.25">
      <c r="C9" s="110"/>
      <c r="D9" s="110"/>
      <c r="E9" s="110"/>
      <c r="F9" s="108"/>
      <c r="G9" s="107"/>
      <c r="H9" s="107"/>
      <c r="I9" s="107"/>
      <c r="J9" s="107"/>
      <c r="K9" s="107"/>
      <c r="L9" s="107"/>
      <c r="M9" s="107"/>
      <c r="N9" s="107"/>
    </row>
    <row r="10" spans="1:104" ht="15" x14ac:dyDescent="0.25">
      <c r="C10" s="110"/>
      <c r="D10" s="110"/>
      <c r="E10" s="110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1:104" ht="14.25" x14ac:dyDescent="0.2"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104" ht="14.25" x14ac:dyDescent="0.2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04" ht="14.25" x14ac:dyDescent="0.2">
      <c r="C13" s="107" t="s">
        <v>81</v>
      </c>
      <c r="D13" s="107"/>
      <c r="E13" s="107"/>
      <c r="F13" s="107"/>
      <c r="G13" s="107"/>
      <c r="H13" s="107"/>
      <c r="I13" s="107"/>
      <c r="J13" s="107"/>
      <c r="K13" s="107"/>
      <c r="L13" s="113">
        <v>80</v>
      </c>
      <c r="M13" s="107"/>
      <c r="N13" s="107"/>
    </row>
    <row r="14" spans="1:104" ht="14.25" x14ac:dyDescent="0.2">
      <c r="C14" s="107" t="s">
        <v>83</v>
      </c>
      <c r="D14" s="107"/>
      <c r="E14" s="107"/>
      <c r="F14" s="107"/>
      <c r="G14" s="107"/>
      <c r="H14" s="107"/>
      <c r="I14" s="107"/>
      <c r="J14" s="107"/>
      <c r="K14" s="107"/>
      <c r="L14" s="113">
        <v>3</v>
      </c>
      <c r="M14" s="107"/>
      <c r="N14" s="107"/>
    </row>
    <row r="15" spans="1:104" ht="14.25" x14ac:dyDescent="0.2">
      <c r="C15" s="107" t="s">
        <v>85</v>
      </c>
      <c r="D15" s="107"/>
      <c r="E15" s="107"/>
      <c r="F15" s="107"/>
      <c r="G15" s="107"/>
      <c r="H15" s="107"/>
      <c r="I15" s="107"/>
      <c r="J15" s="107"/>
      <c r="K15" s="107"/>
      <c r="L15" s="113">
        <v>0</v>
      </c>
      <c r="M15" s="107" t="s">
        <v>82</v>
      </c>
      <c r="N15" s="107"/>
    </row>
    <row r="16" spans="1:104" ht="14.25" x14ac:dyDescent="0.2">
      <c r="C16" s="107" t="s">
        <v>86</v>
      </c>
      <c r="D16" s="107"/>
      <c r="E16" s="107"/>
      <c r="F16" s="107"/>
      <c r="G16" s="107"/>
      <c r="H16" s="107"/>
      <c r="I16" s="107"/>
      <c r="J16" s="107"/>
      <c r="K16" s="107"/>
      <c r="L16" s="113">
        <v>0</v>
      </c>
      <c r="M16" s="107" t="s">
        <v>82</v>
      </c>
      <c r="N16" s="107"/>
    </row>
    <row r="17" spans="3:14" ht="14.25" x14ac:dyDescent="0.2">
      <c r="C17" s="107" t="s">
        <v>87</v>
      </c>
      <c r="D17" s="107"/>
      <c r="E17" s="107"/>
      <c r="F17" s="107"/>
      <c r="G17" s="107"/>
      <c r="H17" s="107"/>
      <c r="I17" s="107"/>
      <c r="J17" s="107"/>
      <c r="K17" s="107"/>
      <c r="L17" s="113">
        <v>0</v>
      </c>
      <c r="M17" s="107" t="s">
        <v>82</v>
      </c>
      <c r="N17" s="107"/>
    </row>
    <row r="18" spans="3:14" ht="14.25" x14ac:dyDescent="0.2"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3:14" ht="14.25" x14ac:dyDescent="0.2">
      <c r="C19" s="107"/>
      <c r="D19" s="107"/>
      <c r="E19" s="107"/>
      <c r="F19" s="107"/>
      <c r="G19" s="107"/>
      <c r="H19" s="107"/>
      <c r="I19" s="107"/>
      <c r="J19" s="107"/>
      <c r="K19" s="107" t="s">
        <v>77</v>
      </c>
      <c r="L19" s="178">
        <f>L13*L14*0.3</f>
        <v>72</v>
      </c>
      <c r="M19" s="107" t="s">
        <v>88</v>
      </c>
      <c r="N19" s="107"/>
    </row>
    <row r="20" spans="3:14" ht="14.25" x14ac:dyDescent="0.2"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3:14" ht="15" x14ac:dyDescent="0.25">
      <c r="C21" s="110" t="s">
        <v>79</v>
      </c>
      <c r="D21" s="110"/>
      <c r="E21" s="111"/>
      <c r="F21" s="108"/>
      <c r="G21" s="107"/>
      <c r="H21" s="107"/>
      <c r="I21" s="107"/>
      <c r="J21" s="107"/>
      <c r="K21" s="107" t="s">
        <v>193</v>
      </c>
      <c r="L21" s="107">
        <v>195.6</v>
      </c>
      <c r="M21" s="107"/>
      <c r="N21" s="107"/>
    </row>
    <row r="22" spans="3:14" ht="15" x14ac:dyDescent="0.25">
      <c r="C22" s="110"/>
      <c r="D22" s="110"/>
      <c r="E22" s="112"/>
      <c r="F22" s="108"/>
      <c r="G22" s="107"/>
      <c r="H22" s="107"/>
      <c r="I22" s="107"/>
      <c r="J22" s="107"/>
      <c r="K22" s="107"/>
      <c r="L22" s="107"/>
      <c r="M22" s="107"/>
      <c r="N22" s="107"/>
    </row>
    <row r="23" spans="3:14" ht="15" x14ac:dyDescent="0.25">
      <c r="C23" s="110"/>
      <c r="D23" s="110"/>
      <c r="E23" s="112"/>
      <c r="F23" s="108"/>
      <c r="G23" s="107"/>
      <c r="H23" s="107"/>
      <c r="I23" s="107"/>
      <c r="J23" s="107"/>
      <c r="K23" s="107"/>
      <c r="L23" s="107"/>
      <c r="M23" s="107"/>
      <c r="N23" s="107"/>
    </row>
    <row r="24" spans="3:14" ht="15" x14ac:dyDescent="0.25">
      <c r="C24" s="110" t="s">
        <v>80</v>
      </c>
      <c r="D24" s="110"/>
      <c r="E24" s="110"/>
      <c r="F24" s="108"/>
      <c r="G24" s="107"/>
      <c r="H24" s="107"/>
      <c r="I24" s="107"/>
      <c r="J24" s="107"/>
      <c r="K24" s="107"/>
      <c r="L24" s="107"/>
      <c r="M24" s="107"/>
      <c r="N24" s="107"/>
    </row>
    <row r="25" spans="3:14" ht="15" x14ac:dyDescent="0.25">
      <c r="C25" s="110"/>
      <c r="D25" s="110"/>
      <c r="E25" s="110"/>
      <c r="F25" s="108"/>
      <c r="G25" s="107"/>
      <c r="H25" s="107"/>
      <c r="I25" s="107"/>
      <c r="J25" s="107"/>
      <c r="K25" s="107"/>
      <c r="L25" s="107"/>
      <c r="M25" s="107"/>
      <c r="N25" s="107"/>
    </row>
    <row r="26" spans="3:14" ht="15" x14ac:dyDescent="0.25">
      <c r="C26" s="110"/>
      <c r="D26" s="110"/>
      <c r="E26" s="110"/>
      <c r="F26" s="110"/>
      <c r="G26" s="107"/>
      <c r="H26" s="107"/>
      <c r="I26" s="107"/>
      <c r="J26" s="107"/>
      <c r="K26" s="107"/>
      <c r="L26" s="107"/>
      <c r="M26" s="107"/>
      <c r="N26" s="107"/>
    </row>
    <row r="27" spans="3:14" ht="14.25" x14ac:dyDescent="0.2"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</row>
    <row r="28" spans="3:14" ht="14.25" x14ac:dyDescent="0.2"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</row>
    <row r="29" spans="3:14" ht="14.25" x14ac:dyDescent="0.2">
      <c r="C29" s="107" t="s">
        <v>81</v>
      </c>
      <c r="D29" s="107"/>
      <c r="E29" s="107"/>
      <c r="F29" s="107"/>
      <c r="G29" s="107"/>
      <c r="H29" s="107"/>
      <c r="I29" s="107"/>
      <c r="J29" s="107"/>
      <c r="K29" s="107"/>
      <c r="L29" s="113"/>
      <c r="M29" s="107" t="s">
        <v>82</v>
      </c>
      <c r="N29" s="107"/>
    </row>
    <row r="30" spans="3:14" ht="14.25" x14ac:dyDescent="0.2">
      <c r="C30" s="107" t="s">
        <v>83</v>
      </c>
      <c r="D30" s="107"/>
      <c r="E30" s="107"/>
      <c r="F30" s="107"/>
      <c r="G30" s="107"/>
      <c r="H30" s="107"/>
      <c r="I30" s="107"/>
      <c r="J30" s="107"/>
      <c r="K30" s="107"/>
      <c r="L30" s="113"/>
      <c r="M30" s="107" t="s">
        <v>84</v>
      </c>
      <c r="N30" s="107"/>
    </row>
    <row r="31" spans="3:14" ht="14.25" x14ac:dyDescent="0.2">
      <c r="C31" s="107" t="s">
        <v>85</v>
      </c>
      <c r="D31" s="107"/>
      <c r="E31" s="107"/>
      <c r="F31" s="107"/>
      <c r="G31" s="107"/>
      <c r="H31" s="107"/>
      <c r="I31" s="107"/>
      <c r="J31" s="107"/>
      <c r="K31" s="107"/>
      <c r="L31" s="113"/>
      <c r="M31" s="107" t="s">
        <v>82</v>
      </c>
      <c r="N31" s="107"/>
    </row>
    <row r="32" spans="3:14" ht="14.25" x14ac:dyDescent="0.2">
      <c r="C32" s="107" t="s">
        <v>86</v>
      </c>
      <c r="D32" s="107"/>
      <c r="E32" s="107"/>
      <c r="F32" s="107"/>
      <c r="G32" s="107"/>
      <c r="H32" s="107"/>
      <c r="I32" s="107"/>
      <c r="J32" s="107"/>
      <c r="K32" s="107"/>
      <c r="L32" s="113">
        <v>0</v>
      </c>
      <c r="M32" s="107" t="s">
        <v>82</v>
      </c>
      <c r="N32" s="107"/>
    </row>
    <row r="33" spans="3:14" ht="14.25" x14ac:dyDescent="0.2">
      <c r="C33" s="107" t="s">
        <v>87</v>
      </c>
      <c r="D33" s="107"/>
      <c r="E33" s="107"/>
      <c r="F33" s="107"/>
      <c r="G33" s="107"/>
      <c r="H33" s="107"/>
      <c r="I33" s="107"/>
      <c r="J33" s="107"/>
      <c r="K33" s="107"/>
      <c r="L33" s="113">
        <v>0</v>
      </c>
      <c r="M33" s="107" t="s">
        <v>82</v>
      </c>
      <c r="N33" s="107"/>
    </row>
    <row r="34" spans="3:14" ht="14.25" x14ac:dyDescent="0.2"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3:14" ht="14.25" x14ac:dyDescent="0.2">
      <c r="C35" s="107"/>
      <c r="D35" s="107"/>
      <c r="E35" s="107"/>
      <c r="F35" s="107"/>
      <c r="G35" s="107"/>
      <c r="H35" s="107"/>
      <c r="I35" s="107"/>
      <c r="J35" s="107"/>
      <c r="K35" s="107" t="s">
        <v>77</v>
      </c>
      <c r="L35" s="114">
        <f>L29*L30*0.3</f>
        <v>0</v>
      </c>
      <c r="M35" s="107" t="s">
        <v>88</v>
      </c>
      <c r="N35" s="107"/>
    </row>
    <row r="36" spans="3:14" ht="14.25" x14ac:dyDescent="0.2"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</row>
    <row r="37" spans="3:14" ht="14.25" x14ac:dyDescent="0.2">
      <c r="C37" s="107" t="s">
        <v>89</v>
      </c>
      <c r="D37" s="107"/>
      <c r="E37" s="107"/>
      <c r="F37" s="107"/>
      <c r="G37" s="107"/>
      <c r="H37" s="107"/>
      <c r="I37" s="107"/>
      <c r="J37" s="107"/>
      <c r="K37" s="107"/>
      <c r="L37" s="113"/>
      <c r="M37" s="107" t="s">
        <v>90</v>
      </c>
      <c r="N37" s="107"/>
    </row>
  </sheetData>
  <sheetProtection selectLockedCells="1" selectUnlockedCells="1"/>
  <hyperlinks>
    <hyperlink ref="C3" location="Startseite!A1" display="Zurück zur Startseite" xr:uid="{00000000-0004-0000-0400-000000000000}"/>
  </hyperlink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42"/>
  <sheetViews>
    <sheetView topLeftCell="A14" workbookViewId="0">
      <selection activeCell="E17" sqref="E17"/>
    </sheetView>
  </sheetViews>
  <sheetFormatPr baseColWidth="10" defaultColWidth="10.875" defaultRowHeight="12.75" x14ac:dyDescent="0.2"/>
  <cols>
    <col min="1" max="1" width="1.625" style="43" customWidth="1"/>
    <col min="2" max="2" width="2.125" style="43" customWidth="1"/>
    <col min="3" max="3" width="19" style="43" customWidth="1"/>
    <col min="4" max="4" width="24.5" style="43" customWidth="1"/>
    <col min="5" max="5" width="46" style="43" customWidth="1"/>
    <col min="6" max="6" width="9.5" style="43" customWidth="1"/>
    <col min="7" max="7" width="21" style="43" customWidth="1"/>
    <col min="8" max="8" width="17.625" style="43" customWidth="1"/>
    <col min="9" max="9" width="16.875" style="43" customWidth="1"/>
    <col min="10" max="10" width="12.875" style="43" customWidth="1"/>
    <col min="11" max="12" width="13.125" style="43" customWidth="1"/>
    <col min="13" max="13" width="18.625" style="43" customWidth="1"/>
    <col min="14" max="14" width="12.875" style="43" customWidth="1"/>
    <col min="15" max="16384" width="10.875" style="43"/>
  </cols>
  <sheetData>
    <row r="1" spans="1:104" s="44" customFormat="1" ht="26.25" x14ac:dyDescent="0.25">
      <c r="A1" s="43"/>
      <c r="B1" s="3"/>
      <c r="C1" s="19"/>
      <c r="D1" s="46"/>
      <c r="E1" s="46"/>
      <c r="F1" s="46"/>
      <c r="G1" s="46"/>
      <c r="H1" s="46"/>
      <c r="I1" s="80"/>
      <c r="J1" s="46"/>
      <c r="K1" s="46"/>
      <c r="L1" s="47"/>
      <c r="M1" s="46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</row>
    <row r="2" spans="1:104" s="6" customFormat="1" ht="24" customHeight="1" x14ac:dyDescent="0.25">
      <c r="B2" s="7"/>
      <c r="C2" s="23" t="s">
        <v>91</v>
      </c>
      <c r="D2" s="9"/>
      <c r="E2" s="9"/>
      <c r="F2" s="10"/>
      <c r="G2" s="10"/>
      <c r="H2" s="10"/>
      <c r="I2" s="10"/>
      <c r="J2" s="10"/>
      <c r="K2" s="10"/>
      <c r="L2" s="10"/>
      <c r="M2" s="10"/>
    </row>
    <row r="3" spans="1:104" ht="15.75" x14ac:dyDescent="0.25">
      <c r="C3" s="26" t="s">
        <v>35</v>
      </c>
      <c r="K3" s="48"/>
      <c r="L3" s="81" t="s">
        <v>58</v>
      </c>
      <c r="M3" s="49">
        <f>M36</f>
        <v>39</v>
      </c>
    </row>
    <row r="5" spans="1:104" s="51" customFormat="1" ht="15.75" x14ac:dyDescent="0.25">
      <c r="C5" s="134" t="s">
        <v>92</v>
      </c>
      <c r="D5" s="188" t="s">
        <v>60</v>
      </c>
      <c r="E5" s="188" t="s">
        <v>94</v>
      </c>
      <c r="F5" s="132" t="s">
        <v>93</v>
      </c>
      <c r="G5" s="196" t="s">
        <v>96</v>
      </c>
      <c r="H5" s="196" t="s">
        <v>118</v>
      </c>
      <c r="I5" s="136" t="s">
        <v>62</v>
      </c>
      <c r="J5" s="190" t="s">
        <v>63</v>
      </c>
      <c r="K5" s="191"/>
      <c r="L5" s="192" t="s">
        <v>65</v>
      </c>
      <c r="M5" s="194" t="s">
        <v>98</v>
      </c>
    </row>
    <row r="6" spans="1:104" s="51" customFormat="1" ht="15" x14ac:dyDescent="0.25">
      <c r="C6" s="133" t="s">
        <v>52</v>
      </c>
      <c r="D6" s="189"/>
      <c r="E6" s="189"/>
      <c r="F6" s="115" t="s">
        <v>95</v>
      </c>
      <c r="G6" s="197"/>
      <c r="H6" s="197"/>
      <c r="I6" s="137">
        <v>0.6</v>
      </c>
      <c r="J6" s="115" t="s">
        <v>69</v>
      </c>
      <c r="K6" s="138" t="s">
        <v>97</v>
      </c>
      <c r="L6" s="193"/>
      <c r="M6" s="195"/>
    </row>
    <row r="7" spans="1:104" s="107" customFormat="1" ht="14.25" x14ac:dyDescent="0.2">
      <c r="C7" s="135" t="s">
        <v>99</v>
      </c>
      <c r="D7" s="116" t="s">
        <v>100</v>
      </c>
      <c r="E7" s="116" t="s">
        <v>101</v>
      </c>
      <c r="F7" s="116" t="s">
        <v>102</v>
      </c>
      <c r="G7" s="116" t="s">
        <v>148</v>
      </c>
      <c r="H7" s="117">
        <v>35</v>
      </c>
      <c r="I7" s="118">
        <f>'Fahrten Lerngemeinschaften'!$H7*$I$6</f>
        <v>21</v>
      </c>
      <c r="J7" s="119">
        <v>0.37847222222222227</v>
      </c>
      <c r="K7" s="119">
        <v>0.89583333333333337</v>
      </c>
      <c r="L7" s="118">
        <v>12</v>
      </c>
      <c r="M7" s="139"/>
    </row>
    <row r="8" spans="1:104" s="107" customFormat="1" ht="14.25" x14ac:dyDescent="0.2">
      <c r="C8" s="135" t="s">
        <v>103</v>
      </c>
      <c r="D8" s="120" t="s">
        <v>104</v>
      </c>
      <c r="E8" s="120" t="s">
        <v>105</v>
      </c>
      <c r="F8" s="120" t="s">
        <v>106</v>
      </c>
      <c r="G8" s="120" t="s">
        <v>149</v>
      </c>
      <c r="H8" s="121">
        <v>30</v>
      </c>
      <c r="I8" s="118">
        <f>'Fahrten Lerngemeinschaften'!$H8*$I$6</f>
        <v>18</v>
      </c>
      <c r="J8" s="122">
        <v>0.4375</v>
      </c>
      <c r="K8" s="122">
        <v>0.92708333333333337</v>
      </c>
      <c r="L8" s="123">
        <f>2*24</f>
        <v>48</v>
      </c>
      <c r="M8" s="139"/>
    </row>
    <row r="9" spans="1:104" s="107" customFormat="1" ht="15" x14ac:dyDescent="0.25">
      <c r="C9" s="135" t="s">
        <v>76</v>
      </c>
      <c r="D9" s="120"/>
      <c r="E9" s="120"/>
      <c r="F9" s="120"/>
      <c r="G9" s="124"/>
      <c r="H9" s="121"/>
      <c r="I9" s="118">
        <f>'Fahrten Lerngemeinschaften'!$H9*$I$6</f>
        <v>0</v>
      </c>
      <c r="J9" s="122"/>
      <c r="K9" s="122"/>
      <c r="L9" s="123"/>
      <c r="M9" s="139"/>
    </row>
    <row r="10" spans="1:104" s="107" customFormat="1" ht="14.25" x14ac:dyDescent="0.2">
      <c r="C10" s="135"/>
      <c r="D10" s="120"/>
      <c r="E10" s="120"/>
      <c r="F10" s="120"/>
      <c r="G10" s="120"/>
      <c r="H10" s="121"/>
      <c r="I10" s="118">
        <f>'Fahrten Lerngemeinschaften'!$H10*$I$6</f>
        <v>0</v>
      </c>
      <c r="J10" s="122"/>
      <c r="K10" s="122"/>
      <c r="L10" s="123"/>
      <c r="M10" s="139"/>
    </row>
    <row r="11" spans="1:104" s="107" customFormat="1" ht="14.25" x14ac:dyDescent="0.2">
      <c r="C11" s="135"/>
      <c r="D11" s="120"/>
      <c r="E11" s="120"/>
      <c r="F11" s="120"/>
      <c r="G11" s="120"/>
      <c r="H11" s="121"/>
      <c r="I11" s="118">
        <f>'Fahrten Lerngemeinschaften'!$H11*$I$6</f>
        <v>0</v>
      </c>
      <c r="J11" s="122"/>
      <c r="K11" s="122"/>
      <c r="L11" s="123"/>
      <c r="M11" s="139"/>
    </row>
    <row r="12" spans="1:104" s="107" customFormat="1" ht="14.25" x14ac:dyDescent="0.2">
      <c r="C12" s="135"/>
      <c r="D12" s="120"/>
      <c r="E12" s="120"/>
      <c r="F12" s="120"/>
      <c r="G12" s="120"/>
      <c r="H12" s="121"/>
      <c r="I12" s="118">
        <f>'Fahrten Lerngemeinschaften'!$H12*$I$6</f>
        <v>0</v>
      </c>
      <c r="J12" s="122"/>
      <c r="K12" s="122"/>
      <c r="L12" s="123"/>
      <c r="M12" s="139"/>
    </row>
    <row r="13" spans="1:104" s="107" customFormat="1" ht="14.25" x14ac:dyDescent="0.2">
      <c r="C13" s="135"/>
      <c r="D13" s="120"/>
      <c r="E13" s="120"/>
      <c r="F13" s="120"/>
      <c r="G13" s="120"/>
      <c r="H13" s="121"/>
      <c r="I13" s="118">
        <f>'Fahrten Lerngemeinschaften'!$H13*$I$6</f>
        <v>0</v>
      </c>
      <c r="J13" s="122"/>
      <c r="K13" s="122"/>
      <c r="L13" s="123"/>
      <c r="M13" s="139"/>
    </row>
    <row r="14" spans="1:104" s="107" customFormat="1" ht="14.25" x14ac:dyDescent="0.2">
      <c r="C14" s="135"/>
      <c r="D14" s="120"/>
      <c r="E14" s="120"/>
      <c r="F14" s="120"/>
      <c r="G14" s="120"/>
      <c r="H14" s="121"/>
      <c r="I14" s="118">
        <f>'Fahrten Lerngemeinschaften'!$H14*$I$6</f>
        <v>0</v>
      </c>
      <c r="J14" s="122"/>
      <c r="K14" s="122"/>
      <c r="L14" s="123"/>
      <c r="M14" s="139"/>
    </row>
    <row r="15" spans="1:104" s="107" customFormat="1" ht="14.25" x14ac:dyDescent="0.2">
      <c r="C15" s="135"/>
      <c r="D15" s="120"/>
      <c r="E15" s="120"/>
      <c r="F15" s="120"/>
      <c r="G15" s="120"/>
      <c r="H15" s="121"/>
      <c r="I15" s="118">
        <f>'Fahrten Lerngemeinschaften'!$H15*$I$6</f>
        <v>0</v>
      </c>
      <c r="J15" s="122"/>
      <c r="K15" s="122"/>
      <c r="L15" s="123"/>
      <c r="M15" s="139"/>
    </row>
    <row r="16" spans="1:104" s="107" customFormat="1" ht="14.25" x14ac:dyDescent="0.2">
      <c r="C16" s="135"/>
      <c r="D16" s="120"/>
      <c r="E16" s="120"/>
      <c r="F16" s="120"/>
      <c r="G16" s="120"/>
      <c r="H16" s="121"/>
      <c r="I16" s="118">
        <f>'Fahrten Lerngemeinschaften'!$H16*$I$6</f>
        <v>0</v>
      </c>
      <c r="J16" s="122"/>
      <c r="K16" s="122"/>
      <c r="L16" s="123"/>
      <c r="M16" s="139"/>
    </row>
    <row r="17" spans="3:13" s="107" customFormat="1" ht="14.25" x14ac:dyDescent="0.2">
      <c r="C17" s="135"/>
      <c r="D17" s="120"/>
      <c r="E17" s="120"/>
      <c r="F17" s="120"/>
      <c r="G17" s="120"/>
      <c r="H17" s="121"/>
      <c r="I17" s="118">
        <f>'Fahrten Lerngemeinschaften'!$H17*$I$6</f>
        <v>0</v>
      </c>
      <c r="J17" s="122"/>
      <c r="K17" s="122"/>
      <c r="L17" s="123"/>
      <c r="M17" s="139"/>
    </row>
    <row r="18" spans="3:13" s="107" customFormat="1" ht="14.25" x14ac:dyDescent="0.2">
      <c r="C18" s="135"/>
      <c r="D18" s="120"/>
      <c r="E18" s="120"/>
      <c r="F18" s="120"/>
      <c r="G18" s="120"/>
      <c r="H18" s="121"/>
      <c r="I18" s="118">
        <f>'Fahrten Lerngemeinschaften'!$H18*$I$6</f>
        <v>0</v>
      </c>
      <c r="J18" s="122"/>
      <c r="K18" s="122"/>
      <c r="L18" s="123"/>
      <c r="M18" s="139"/>
    </row>
    <row r="19" spans="3:13" s="107" customFormat="1" ht="14.25" x14ac:dyDescent="0.2">
      <c r="C19" s="135"/>
      <c r="D19" s="120"/>
      <c r="E19" s="120"/>
      <c r="F19" s="120"/>
      <c r="G19" s="120"/>
      <c r="H19" s="121"/>
      <c r="I19" s="118">
        <f>'Fahrten Lerngemeinschaften'!$H19*$I$6</f>
        <v>0</v>
      </c>
      <c r="J19" s="122"/>
      <c r="K19" s="122"/>
      <c r="L19" s="123"/>
      <c r="M19" s="139"/>
    </row>
    <row r="20" spans="3:13" s="107" customFormat="1" ht="14.25" x14ac:dyDescent="0.2">
      <c r="C20" s="135"/>
      <c r="D20" s="120"/>
      <c r="E20" s="120"/>
      <c r="F20" s="120"/>
      <c r="G20" s="120"/>
      <c r="H20" s="121"/>
      <c r="I20" s="118">
        <f>'Fahrten Lerngemeinschaften'!$H20*$I$6</f>
        <v>0</v>
      </c>
      <c r="J20" s="122"/>
      <c r="K20" s="122"/>
      <c r="L20" s="123"/>
      <c r="M20" s="139"/>
    </row>
    <row r="21" spans="3:13" s="107" customFormat="1" ht="14.25" x14ac:dyDescent="0.2">
      <c r="C21" s="135"/>
      <c r="D21" s="120"/>
      <c r="E21" s="120"/>
      <c r="F21" s="120"/>
      <c r="G21" s="120"/>
      <c r="H21" s="121"/>
      <c r="I21" s="118">
        <f>'Fahrten Lerngemeinschaften'!$H21*$I$6</f>
        <v>0</v>
      </c>
      <c r="J21" s="122"/>
      <c r="K21" s="122"/>
      <c r="L21" s="123"/>
      <c r="M21" s="139"/>
    </row>
    <row r="22" spans="3:13" s="107" customFormat="1" ht="14.25" x14ac:dyDescent="0.2">
      <c r="C22" s="135"/>
      <c r="D22" s="120"/>
      <c r="E22" s="120"/>
      <c r="F22" s="120"/>
      <c r="G22" s="120"/>
      <c r="H22" s="121"/>
      <c r="I22" s="118">
        <f>'Fahrten Lerngemeinschaften'!$H22*$I$6</f>
        <v>0</v>
      </c>
      <c r="J22" s="122"/>
      <c r="K22" s="122"/>
      <c r="L22" s="123"/>
      <c r="M22" s="139"/>
    </row>
    <row r="23" spans="3:13" s="107" customFormat="1" ht="14.25" x14ac:dyDescent="0.2">
      <c r="C23" s="135"/>
      <c r="D23" s="120"/>
      <c r="E23" s="120"/>
      <c r="F23" s="120"/>
      <c r="G23" s="120"/>
      <c r="H23" s="121"/>
      <c r="I23" s="118">
        <f>'Fahrten Lerngemeinschaften'!$H23*$I$6</f>
        <v>0</v>
      </c>
      <c r="J23" s="122"/>
      <c r="K23" s="122"/>
      <c r="L23" s="123"/>
      <c r="M23" s="139"/>
    </row>
    <row r="24" spans="3:13" s="107" customFormat="1" ht="14.25" x14ac:dyDescent="0.2">
      <c r="C24" s="135"/>
      <c r="D24" s="120"/>
      <c r="E24" s="120"/>
      <c r="F24" s="120"/>
      <c r="G24" s="120"/>
      <c r="H24" s="121"/>
      <c r="I24" s="118">
        <f>'Fahrten Lerngemeinschaften'!$H24*$I$6</f>
        <v>0</v>
      </c>
      <c r="J24" s="122"/>
      <c r="K24" s="122"/>
      <c r="L24" s="123"/>
      <c r="M24" s="139"/>
    </row>
    <row r="25" spans="3:13" s="107" customFormat="1" ht="14.25" x14ac:dyDescent="0.2">
      <c r="C25" s="135"/>
      <c r="D25" s="120"/>
      <c r="E25" s="120"/>
      <c r="F25" s="120"/>
      <c r="G25" s="120"/>
      <c r="H25" s="121"/>
      <c r="I25" s="118">
        <f>'Fahrten Lerngemeinschaften'!$H25*$I$6</f>
        <v>0</v>
      </c>
      <c r="J25" s="122"/>
      <c r="K25" s="122"/>
      <c r="L25" s="123"/>
      <c r="M25" s="139"/>
    </row>
    <row r="26" spans="3:13" s="107" customFormat="1" ht="14.25" x14ac:dyDescent="0.2">
      <c r="C26" s="135"/>
      <c r="D26" s="120"/>
      <c r="E26" s="120"/>
      <c r="F26" s="120"/>
      <c r="G26" s="120"/>
      <c r="H26" s="121"/>
      <c r="I26" s="118">
        <f>'Fahrten Lerngemeinschaften'!$H26*$I$6</f>
        <v>0</v>
      </c>
      <c r="J26" s="122"/>
      <c r="K26" s="122"/>
      <c r="L26" s="123"/>
      <c r="M26" s="139"/>
    </row>
    <row r="27" spans="3:13" s="107" customFormat="1" ht="14.25" x14ac:dyDescent="0.2">
      <c r="C27" s="135"/>
      <c r="D27" s="120"/>
      <c r="E27" s="120"/>
      <c r="F27" s="120"/>
      <c r="G27" s="120"/>
      <c r="H27" s="121"/>
      <c r="I27" s="118">
        <f>'Fahrten Lerngemeinschaften'!$H27*$I$6</f>
        <v>0</v>
      </c>
      <c r="J27" s="122"/>
      <c r="K27" s="122"/>
      <c r="L27" s="123"/>
      <c r="M27" s="139"/>
    </row>
    <row r="28" spans="3:13" s="107" customFormat="1" ht="14.25" x14ac:dyDescent="0.2">
      <c r="C28" s="135"/>
      <c r="D28" s="120"/>
      <c r="E28" s="120"/>
      <c r="F28" s="120"/>
      <c r="G28" s="120"/>
      <c r="H28" s="121"/>
      <c r="I28" s="118">
        <f>'Fahrten Lerngemeinschaften'!$H28*$I$6</f>
        <v>0</v>
      </c>
      <c r="J28" s="122"/>
      <c r="K28" s="122"/>
      <c r="L28" s="123"/>
      <c r="M28" s="139"/>
    </row>
    <row r="29" spans="3:13" s="107" customFormat="1" ht="14.25" x14ac:dyDescent="0.2">
      <c r="C29" s="135"/>
      <c r="D29" s="120"/>
      <c r="E29" s="120"/>
      <c r="F29" s="120"/>
      <c r="G29" s="120"/>
      <c r="H29" s="121"/>
      <c r="I29" s="118">
        <f>'Fahrten Lerngemeinschaften'!$H29*$I$6</f>
        <v>0</v>
      </c>
      <c r="J29" s="122"/>
      <c r="K29" s="122"/>
      <c r="L29" s="123"/>
      <c r="M29" s="139"/>
    </row>
    <row r="30" spans="3:13" s="107" customFormat="1" ht="14.25" x14ac:dyDescent="0.2">
      <c r="C30" s="135"/>
      <c r="D30" s="120"/>
      <c r="E30" s="120"/>
      <c r="F30" s="120"/>
      <c r="G30" s="120"/>
      <c r="H30" s="121"/>
      <c r="I30" s="118">
        <f>'Fahrten Lerngemeinschaften'!$H30*$I$6</f>
        <v>0</v>
      </c>
      <c r="J30" s="122"/>
      <c r="K30" s="122"/>
      <c r="L30" s="123"/>
      <c r="M30" s="139"/>
    </row>
    <row r="31" spans="3:13" s="107" customFormat="1" ht="14.25" x14ac:dyDescent="0.2">
      <c r="C31" s="135"/>
      <c r="D31" s="120"/>
      <c r="E31" s="120"/>
      <c r="F31" s="120"/>
      <c r="G31" s="120"/>
      <c r="H31" s="121"/>
      <c r="I31" s="118">
        <f>'Fahrten Lerngemeinschaften'!$H31*$I$6</f>
        <v>0</v>
      </c>
      <c r="J31" s="122"/>
      <c r="K31" s="122"/>
      <c r="L31" s="123"/>
      <c r="M31" s="139"/>
    </row>
    <row r="32" spans="3:13" s="107" customFormat="1" ht="14.25" x14ac:dyDescent="0.2">
      <c r="C32" s="135"/>
      <c r="D32" s="120"/>
      <c r="E32" s="120"/>
      <c r="F32" s="120"/>
      <c r="G32" s="120"/>
      <c r="H32" s="121"/>
      <c r="I32" s="118">
        <f>'Fahrten Lerngemeinschaften'!$H32*$I$6</f>
        <v>0</v>
      </c>
      <c r="J32" s="122"/>
      <c r="K32" s="122"/>
      <c r="L32" s="123"/>
      <c r="M32" s="139"/>
    </row>
    <row r="33" spans="3:13" s="107" customFormat="1" ht="14.25" x14ac:dyDescent="0.2">
      <c r="C33" s="135"/>
      <c r="D33" s="120"/>
      <c r="E33" s="120"/>
      <c r="F33" s="120"/>
      <c r="G33" s="120"/>
      <c r="H33" s="121"/>
      <c r="I33" s="118">
        <f>'Fahrten Lerngemeinschaften'!$H33*$I$6</f>
        <v>0</v>
      </c>
      <c r="J33" s="122"/>
      <c r="K33" s="122"/>
      <c r="L33" s="123"/>
      <c r="M33" s="139"/>
    </row>
    <row r="34" spans="3:13" s="107" customFormat="1" ht="14.25" x14ac:dyDescent="0.2">
      <c r="C34" s="135"/>
      <c r="D34" s="120"/>
      <c r="E34" s="120"/>
      <c r="F34" s="120"/>
      <c r="G34" s="120"/>
      <c r="H34" s="121"/>
      <c r="I34" s="118">
        <f>'Fahrten Lerngemeinschaften'!$H34*$I$6</f>
        <v>0</v>
      </c>
      <c r="J34" s="122"/>
      <c r="K34" s="122"/>
      <c r="L34" s="123"/>
      <c r="M34" s="139"/>
    </row>
    <row r="35" spans="3:13" s="107" customFormat="1" ht="14.25" x14ac:dyDescent="0.2">
      <c r="C35" s="135"/>
      <c r="D35" s="120"/>
      <c r="E35" s="120"/>
      <c r="F35" s="120"/>
      <c r="G35" s="120"/>
      <c r="H35" s="121"/>
      <c r="I35" s="118">
        <f>'Fahrten Lerngemeinschaften'!$H35*$I$6</f>
        <v>0</v>
      </c>
      <c r="J35" s="122"/>
      <c r="K35" s="122"/>
      <c r="L35" s="123"/>
      <c r="M35" s="139"/>
    </row>
    <row r="36" spans="3:13" s="107" customFormat="1" ht="14.25" x14ac:dyDescent="0.2">
      <c r="C36" s="140"/>
      <c r="D36" s="141"/>
      <c r="E36" s="141"/>
      <c r="F36" s="141"/>
      <c r="G36" s="141"/>
      <c r="H36" s="142"/>
      <c r="I36" s="143"/>
      <c r="J36" s="144"/>
      <c r="K36" s="144"/>
      <c r="L36" s="145" t="s">
        <v>77</v>
      </c>
      <c r="M36" s="146">
        <f>SUM(M7:M35)+SUM(I7:I35)</f>
        <v>39</v>
      </c>
    </row>
    <row r="37" spans="3:13" ht="15.75" x14ac:dyDescent="0.25">
      <c r="C37"/>
      <c r="D37"/>
      <c r="E37"/>
      <c r="F37"/>
      <c r="G37"/>
      <c r="H37"/>
      <c r="I37"/>
      <c r="J37"/>
      <c r="K37"/>
      <c r="L37"/>
      <c r="M37"/>
    </row>
    <row r="38" spans="3:13" x14ac:dyDescent="0.2">
      <c r="C38" s="72" t="s">
        <v>56</v>
      </c>
      <c r="D38" s="77"/>
      <c r="E38" s="77"/>
      <c r="F38" s="77"/>
      <c r="G38" s="77"/>
      <c r="H38" s="77"/>
      <c r="I38" s="77"/>
      <c r="J38" s="77"/>
      <c r="K38" s="77"/>
    </row>
    <row r="40" spans="3:13" x14ac:dyDescent="0.2">
      <c r="C40" s="77" t="s">
        <v>150</v>
      </c>
    </row>
    <row r="41" spans="3:13" x14ac:dyDescent="0.2">
      <c r="C41" s="77" t="s">
        <v>151</v>
      </c>
    </row>
    <row r="42" spans="3:13" x14ac:dyDescent="0.2">
      <c r="C42" s="77" t="s">
        <v>152</v>
      </c>
    </row>
  </sheetData>
  <sheetProtection selectLockedCells="1" selectUnlockedCells="1"/>
  <mergeCells count="7">
    <mergeCell ref="D5:D6"/>
    <mergeCell ref="J5:K5"/>
    <mergeCell ref="L5:L6"/>
    <mergeCell ref="M5:M6"/>
    <mergeCell ref="G5:G6"/>
    <mergeCell ref="H5:H6"/>
    <mergeCell ref="E5:E6"/>
  </mergeCells>
  <hyperlinks>
    <hyperlink ref="C3" location="Startseite!A1" display="Zurück zur Startseite" xr:uid="{00000000-0004-0000-0500-000000000000}"/>
  </hyperlinks>
  <printOptions horizontalCentered="1" verticalCentered="1"/>
  <pageMargins left="0.39374999999999999" right="0.39374999999999999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44"/>
  <sheetViews>
    <sheetView workbookViewId="0">
      <selection activeCell="C1" sqref="C1"/>
    </sheetView>
  </sheetViews>
  <sheetFormatPr baseColWidth="10" defaultColWidth="10.875" defaultRowHeight="15.75" x14ac:dyDescent="0.25"/>
  <cols>
    <col min="1" max="1" width="1.875" style="43" customWidth="1"/>
    <col min="2" max="2" width="2.375" style="43" customWidth="1"/>
    <col min="3" max="3" width="11" style="43" customWidth="1"/>
    <col min="4" max="4" width="11.5" style="43" customWidth="1"/>
    <col min="5" max="5" width="48.625" style="43" customWidth="1"/>
    <col min="6" max="6" width="14.375" style="82" customWidth="1"/>
    <col min="7" max="7" width="16.875" style="82" customWidth="1"/>
    <col min="8" max="8" width="10.875" style="1"/>
    <col min="9" max="16384" width="10.875" style="43"/>
  </cols>
  <sheetData>
    <row r="1" spans="2:12" ht="26.25" x14ac:dyDescent="0.25">
      <c r="B1" s="3"/>
      <c r="C1" s="19"/>
      <c r="D1" s="46"/>
      <c r="E1" s="46"/>
      <c r="F1" s="46"/>
      <c r="G1" s="46"/>
      <c r="H1" s="43"/>
      <c r="I1" s="82"/>
      <c r="L1" s="50"/>
    </row>
    <row r="2" spans="2:12" ht="21" x14ac:dyDescent="0.25">
      <c r="B2" s="3"/>
      <c r="C2" s="23" t="s">
        <v>107</v>
      </c>
      <c r="D2" s="46"/>
      <c r="E2" s="46"/>
      <c r="F2" s="46"/>
      <c r="G2" s="46"/>
      <c r="H2" s="43"/>
      <c r="I2" s="82"/>
      <c r="L2" s="50"/>
    </row>
    <row r="3" spans="2:12" s="107" customFormat="1" x14ac:dyDescent="0.25">
      <c r="C3" s="26" t="s">
        <v>35</v>
      </c>
      <c r="E3" s="108"/>
      <c r="F3" s="81" t="s">
        <v>58</v>
      </c>
      <c r="G3" s="49">
        <f>G42</f>
        <v>0</v>
      </c>
    </row>
    <row r="4" spans="2:12" s="107" customFormat="1" ht="15.6" customHeight="1" x14ac:dyDescent="0.25">
      <c r="C4" s="110"/>
      <c r="E4" s="125"/>
      <c r="F4" s="126"/>
      <c r="G4" s="111"/>
    </row>
    <row r="5" spans="2:12" s="107" customFormat="1" ht="15" x14ac:dyDescent="0.25">
      <c r="C5" s="110" t="s">
        <v>79</v>
      </c>
      <c r="D5" s="111"/>
      <c r="E5" s="112"/>
      <c r="F5" s="112"/>
      <c r="G5" s="111"/>
    </row>
    <row r="6" spans="2:12" s="107" customFormat="1" ht="15" x14ac:dyDescent="0.25">
      <c r="C6" s="110"/>
      <c r="E6" s="112"/>
      <c r="F6" s="112"/>
      <c r="G6" s="111"/>
    </row>
    <row r="7" spans="2:12" s="107" customFormat="1" ht="15" x14ac:dyDescent="0.25">
      <c r="C7" s="110"/>
      <c r="E7" s="127"/>
      <c r="F7" s="127"/>
      <c r="G7" s="111"/>
    </row>
    <row r="8" spans="2:12" s="107" customFormat="1" ht="15" x14ac:dyDescent="0.25">
      <c r="C8" s="110" t="s">
        <v>108</v>
      </c>
      <c r="E8" s="112"/>
      <c r="F8" s="112"/>
      <c r="G8" s="111"/>
    </row>
    <row r="9" spans="2:12" s="107" customFormat="1" ht="15" x14ac:dyDescent="0.25">
      <c r="C9" s="110"/>
      <c r="E9" s="112"/>
      <c r="F9" s="112"/>
      <c r="G9" s="111"/>
    </row>
    <row r="10" spans="2:12" s="107" customFormat="1" ht="15" x14ac:dyDescent="0.25">
      <c r="C10" s="110"/>
      <c r="E10" s="108"/>
      <c r="F10" s="127"/>
      <c r="G10" s="111"/>
    </row>
    <row r="11" spans="2:12" s="51" customFormat="1" ht="15" x14ac:dyDescent="0.25">
      <c r="C11" s="147" t="s">
        <v>109</v>
      </c>
      <c r="D11" s="147" t="s">
        <v>110</v>
      </c>
      <c r="E11" s="147" t="s">
        <v>111</v>
      </c>
      <c r="F11" s="148" t="s">
        <v>112</v>
      </c>
      <c r="G11" s="147" t="s">
        <v>62</v>
      </c>
    </row>
    <row r="12" spans="2:12" s="51" customFormat="1" ht="15" x14ac:dyDescent="0.25">
      <c r="C12" s="147" t="s">
        <v>52</v>
      </c>
      <c r="D12" s="147" t="s">
        <v>52</v>
      </c>
      <c r="E12" s="147"/>
      <c r="F12" s="147" t="s">
        <v>68</v>
      </c>
      <c r="G12" s="149">
        <v>0.3</v>
      </c>
    </row>
    <row r="13" spans="2:12" ht="14.25" x14ac:dyDescent="0.2">
      <c r="C13" s="150">
        <v>41286</v>
      </c>
      <c r="D13" s="150">
        <v>41288</v>
      </c>
      <c r="E13" s="151"/>
      <c r="F13" s="152"/>
      <c r="G13" s="153">
        <f>'Fahrten Familienheimfahrten'!$F13*$G$12</f>
        <v>0</v>
      </c>
      <c r="H13" s="43"/>
    </row>
    <row r="14" spans="2:12" ht="14.25" x14ac:dyDescent="0.2">
      <c r="C14" s="150">
        <v>41299</v>
      </c>
      <c r="D14" s="150">
        <v>41302</v>
      </c>
      <c r="E14" s="151"/>
      <c r="F14" s="152"/>
      <c r="G14" s="153">
        <f>'Fahrten Familienheimfahrten'!$F14*$G$12</f>
        <v>0</v>
      </c>
      <c r="H14" s="43"/>
    </row>
    <row r="15" spans="2:12" ht="14.25" x14ac:dyDescent="0.2">
      <c r="C15" s="150">
        <v>41314</v>
      </c>
      <c r="D15" s="150">
        <v>41316</v>
      </c>
      <c r="E15" s="151"/>
      <c r="F15" s="152"/>
      <c r="G15" s="153">
        <f>'Fahrten Familienheimfahrten'!$F15*$G$12</f>
        <v>0</v>
      </c>
      <c r="H15" s="43"/>
    </row>
    <row r="16" spans="2:12" ht="14.25" x14ac:dyDescent="0.2">
      <c r="C16" s="150"/>
      <c r="D16" s="150"/>
      <c r="E16" s="151"/>
      <c r="F16" s="152"/>
      <c r="G16" s="153">
        <f>'Fahrten Familienheimfahrten'!$F16*$G$12</f>
        <v>0</v>
      </c>
      <c r="H16" s="43"/>
    </row>
    <row r="17" spans="3:7" s="43" customFormat="1" ht="14.25" x14ac:dyDescent="0.2">
      <c r="C17" s="150"/>
      <c r="D17" s="150"/>
      <c r="E17" s="151"/>
      <c r="F17" s="152"/>
      <c r="G17" s="153">
        <f>'Fahrten Familienheimfahrten'!$F17*$G$12</f>
        <v>0</v>
      </c>
    </row>
    <row r="18" spans="3:7" s="43" customFormat="1" ht="14.25" x14ac:dyDescent="0.2">
      <c r="C18" s="150"/>
      <c r="D18" s="150"/>
      <c r="E18" s="151"/>
      <c r="F18" s="152"/>
      <c r="G18" s="153">
        <f>'Fahrten Familienheimfahrten'!$F18*$G$12</f>
        <v>0</v>
      </c>
    </row>
    <row r="19" spans="3:7" s="43" customFormat="1" ht="14.25" x14ac:dyDescent="0.2">
      <c r="C19" s="150"/>
      <c r="D19" s="150"/>
      <c r="E19" s="151"/>
      <c r="F19" s="152"/>
      <c r="G19" s="153">
        <f>'Fahrten Familienheimfahrten'!$F19*$G$12</f>
        <v>0</v>
      </c>
    </row>
    <row r="20" spans="3:7" s="43" customFormat="1" ht="14.25" x14ac:dyDescent="0.2">
      <c r="C20" s="150"/>
      <c r="D20" s="150"/>
      <c r="E20" s="151"/>
      <c r="F20" s="152"/>
      <c r="G20" s="153">
        <f>'Fahrten Familienheimfahrten'!$F20*$G$12</f>
        <v>0</v>
      </c>
    </row>
    <row r="21" spans="3:7" s="43" customFormat="1" ht="14.25" x14ac:dyDescent="0.2">
      <c r="C21" s="150"/>
      <c r="D21" s="150"/>
      <c r="E21" s="151"/>
      <c r="F21" s="152"/>
      <c r="G21" s="153">
        <f>'Fahrten Familienheimfahrten'!$F21*$G$12</f>
        <v>0</v>
      </c>
    </row>
    <row r="22" spans="3:7" s="43" customFormat="1" ht="14.25" x14ac:dyDescent="0.2">
      <c r="C22" s="150"/>
      <c r="D22" s="150"/>
      <c r="E22" s="151"/>
      <c r="F22" s="152"/>
      <c r="G22" s="153">
        <f>'Fahrten Familienheimfahrten'!$F22*$G$12</f>
        <v>0</v>
      </c>
    </row>
    <row r="23" spans="3:7" s="43" customFormat="1" ht="14.25" x14ac:dyDescent="0.2">
      <c r="C23" s="150"/>
      <c r="D23" s="150"/>
      <c r="E23" s="151"/>
      <c r="F23" s="152"/>
      <c r="G23" s="153">
        <f>'Fahrten Familienheimfahrten'!$F23*$G$12</f>
        <v>0</v>
      </c>
    </row>
    <row r="24" spans="3:7" s="43" customFormat="1" ht="14.25" x14ac:dyDescent="0.2">
      <c r="C24" s="150"/>
      <c r="D24" s="150"/>
      <c r="E24" s="151"/>
      <c r="F24" s="152"/>
      <c r="G24" s="153">
        <f>'Fahrten Familienheimfahrten'!$F24*$G$12</f>
        <v>0</v>
      </c>
    </row>
    <row r="25" spans="3:7" s="43" customFormat="1" ht="14.25" x14ac:dyDescent="0.2">
      <c r="C25" s="150"/>
      <c r="D25" s="150"/>
      <c r="E25" s="151"/>
      <c r="F25" s="152"/>
      <c r="G25" s="153">
        <f>'Fahrten Familienheimfahrten'!$F25*$G$12</f>
        <v>0</v>
      </c>
    </row>
    <row r="26" spans="3:7" s="43" customFormat="1" ht="14.25" x14ac:dyDescent="0.2">
      <c r="C26" s="150"/>
      <c r="D26" s="150"/>
      <c r="E26" s="151"/>
      <c r="F26" s="152"/>
      <c r="G26" s="153">
        <f>'Fahrten Familienheimfahrten'!$F26*$G$12</f>
        <v>0</v>
      </c>
    </row>
    <row r="27" spans="3:7" s="43" customFormat="1" ht="14.25" x14ac:dyDescent="0.2">
      <c r="C27" s="150"/>
      <c r="D27" s="150"/>
      <c r="E27" s="151"/>
      <c r="F27" s="152"/>
      <c r="G27" s="153">
        <f>'Fahrten Familienheimfahrten'!$F27*$G$12</f>
        <v>0</v>
      </c>
    </row>
    <row r="28" spans="3:7" s="43" customFormat="1" ht="14.25" x14ac:dyDescent="0.2">
      <c r="C28" s="150"/>
      <c r="D28" s="150"/>
      <c r="E28" s="151"/>
      <c r="F28" s="152"/>
      <c r="G28" s="153">
        <f>'Fahrten Familienheimfahrten'!$F28*$G$12</f>
        <v>0</v>
      </c>
    </row>
    <row r="29" spans="3:7" s="43" customFormat="1" ht="14.25" x14ac:dyDescent="0.2">
      <c r="C29" s="150"/>
      <c r="D29" s="150"/>
      <c r="E29" s="151"/>
      <c r="F29" s="152"/>
      <c r="G29" s="153">
        <f>'Fahrten Familienheimfahrten'!$F29*$G$12</f>
        <v>0</v>
      </c>
    </row>
    <row r="30" spans="3:7" s="43" customFormat="1" ht="14.25" x14ac:dyDescent="0.2">
      <c r="C30" s="150"/>
      <c r="D30" s="150"/>
      <c r="E30" s="151"/>
      <c r="F30" s="152"/>
      <c r="G30" s="153">
        <f>'Fahrten Familienheimfahrten'!$F30*$G$12</f>
        <v>0</v>
      </c>
    </row>
    <row r="31" spans="3:7" s="43" customFormat="1" ht="14.25" x14ac:dyDescent="0.2">
      <c r="C31" s="150"/>
      <c r="D31" s="150"/>
      <c r="E31" s="151"/>
      <c r="F31" s="152"/>
      <c r="G31" s="153">
        <f>'Fahrten Familienheimfahrten'!$F31*$G$12</f>
        <v>0</v>
      </c>
    </row>
    <row r="32" spans="3:7" s="43" customFormat="1" ht="14.25" x14ac:dyDescent="0.2">
      <c r="C32" s="150"/>
      <c r="D32" s="150"/>
      <c r="E32" s="151"/>
      <c r="F32" s="152"/>
      <c r="G32" s="153">
        <f>'Fahrten Familienheimfahrten'!$F32*$G$12</f>
        <v>0</v>
      </c>
    </row>
    <row r="33" spans="3:10" ht="14.25" x14ac:dyDescent="0.2">
      <c r="C33" s="150"/>
      <c r="D33" s="150"/>
      <c r="E33" s="151"/>
      <c r="F33" s="152"/>
      <c r="G33" s="153">
        <f>'Fahrten Familienheimfahrten'!$F33*$G$12</f>
        <v>0</v>
      </c>
      <c r="H33" s="43"/>
    </row>
    <row r="34" spans="3:10" ht="14.25" x14ac:dyDescent="0.2">
      <c r="C34" s="150"/>
      <c r="D34" s="150"/>
      <c r="E34" s="151"/>
      <c r="F34" s="152"/>
      <c r="G34" s="153">
        <f>'Fahrten Familienheimfahrten'!$F34*$G$12</f>
        <v>0</v>
      </c>
      <c r="H34" s="43"/>
    </row>
    <row r="35" spans="3:10" ht="14.25" x14ac:dyDescent="0.2">
      <c r="C35" s="150"/>
      <c r="D35" s="150"/>
      <c r="E35" s="151"/>
      <c r="F35" s="152"/>
      <c r="G35" s="153">
        <f>'Fahrten Familienheimfahrten'!$F35*$G$12</f>
        <v>0</v>
      </c>
      <c r="H35" s="43"/>
    </row>
    <row r="36" spans="3:10" ht="14.25" x14ac:dyDescent="0.2">
      <c r="C36" s="150"/>
      <c r="D36" s="150"/>
      <c r="E36" s="151"/>
      <c r="F36" s="152"/>
      <c r="G36" s="153">
        <f>'Fahrten Familienheimfahrten'!$F36*$G$12</f>
        <v>0</v>
      </c>
      <c r="H36" s="43"/>
    </row>
    <row r="37" spans="3:10" ht="14.25" x14ac:dyDescent="0.2">
      <c r="C37" s="150"/>
      <c r="D37" s="150"/>
      <c r="E37" s="151"/>
      <c r="F37" s="152"/>
      <c r="G37" s="153">
        <f>'Fahrten Familienheimfahrten'!$F37*$G$12</f>
        <v>0</v>
      </c>
      <c r="H37" s="43"/>
    </row>
    <row r="38" spans="3:10" ht="14.25" x14ac:dyDescent="0.2">
      <c r="C38" s="150"/>
      <c r="D38" s="150"/>
      <c r="E38" s="151"/>
      <c r="F38" s="152"/>
      <c r="G38" s="153">
        <f>'Fahrten Familienheimfahrten'!$F38*$G$12</f>
        <v>0</v>
      </c>
      <c r="H38" s="43"/>
    </row>
    <row r="39" spans="3:10" ht="14.25" x14ac:dyDescent="0.2">
      <c r="C39" s="150"/>
      <c r="D39" s="150"/>
      <c r="E39" s="151"/>
      <c r="F39" s="152"/>
      <c r="G39" s="153">
        <f>'Fahrten Familienheimfahrten'!$F39*$G$12</f>
        <v>0</v>
      </c>
      <c r="H39" s="43"/>
    </row>
    <row r="40" spans="3:10" ht="14.25" x14ac:dyDescent="0.2">
      <c r="C40" s="150"/>
      <c r="D40" s="150"/>
      <c r="E40" s="151"/>
      <c r="F40" s="152"/>
      <c r="G40" s="153">
        <f>'Fahrten Familienheimfahrten'!$F40*$G$12</f>
        <v>0</v>
      </c>
      <c r="H40" s="43"/>
    </row>
    <row r="41" spans="3:10" ht="14.25" x14ac:dyDescent="0.2">
      <c r="C41" s="150"/>
      <c r="D41" s="150"/>
      <c r="E41" s="151"/>
      <c r="F41" s="152"/>
      <c r="G41" s="153">
        <f>'Fahrten Familienheimfahrten'!$F41*$G$12</f>
        <v>0</v>
      </c>
      <c r="H41" s="43"/>
    </row>
    <row r="42" spans="3:10" x14ac:dyDescent="0.25">
      <c r="C42" s="154"/>
      <c r="D42" s="155"/>
      <c r="E42" s="156"/>
      <c r="F42" s="157" t="s">
        <v>77</v>
      </c>
      <c r="G42" s="158">
        <f>SUM(G13:G41)</f>
        <v>0</v>
      </c>
      <c r="J42" s="128"/>
    </row>
    <row r="43" spans="3:10" x14ac:dyDescent="0.25">
      <c r="D43" s="77"/>
      <c r="E43" s="77"/>
    </row>
    <row r="44" spans="3:10" x14ac:dyDescent="0.25">
      <c r="C44" s="129" t="s">
        <v>56</v>
      </c>
      <c r="D44" s="77"/>
      <c r="E44" s="77"/>
    </row>
  </sheetData>
  <sheetProtection selectLockedCells="1" selectUnlockedCells="1"/>
  <hyperlinks>
    <hyperlink ref="C3" location="Startseite!A1" display="Zurück zur Startseite" xr:uid="{00000000-0004-0000-0600-000000000000}"/>
  </hyperlinks>
  <printOptions horizontalCentered="1" verticalCentered="1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T49"/>
  <sheetViews>
    <sheetView workbookViewId="0">
      <selection activeCell="C1" sqref="C1"/>
    </sheetView>
  </sheetViews>
  <sheetFormatPr baseColWidth="10" defaultColWidth="10.875" defaultRowHeight="15.75" x14ac:dyDescent="0.25"/>
  <cols>
    <col min="1" max="1" width="2.5" style="43" customWidth="1"/>
    <col min="2" max="2" width="2.375" style="43" customWidth="1"/>
    <col min="3" max="3" width="18.625" style="44" customWidth="1"/>
    <col min="4" max="4" width="33.125" style="44" customWidth="1"/>
    <col min="5" max="5" width="50.5" style="44" customWidth="1"/>
    <col min="6" max="6" width="14" style="45" customWidth="1"/>
    <col min="7" max="98" width="10.875" style="43"/>
    <col min="99" max="16384" width="10.875" style="44"/>
  </cols>
  <sheetData>
    <row r="1" spans="1:98" ht="26.25" x14ac:dyDescent="0.25">
      <c r="B1" s="3"/>
      <c r="C1" s="19"/>
      <c r="D1" s="46"/>
      <c r="E1" s="46"/>
      <c r="F1" s="47"/>
    </row>
    <row r="2" spans="1:98" s="6" customFormat="1" ht="24" customHeight="1" x14ac:dyDescent="0.25">
      <c r="B2" s="7"/>
      <c r="C2" s="23" t="s">
        <v>113</v>
      </c>
      <c r="D2" s="10"/>
      <c r="E2" s="10"/>
      <c r="F2" s="10"/>
    </row>
    <row r="3" spans="1:98" s="6" customFormat="1" ht="24" customHeight="1" x14ac:dyDescent="0.25">
      <c r="B3" s="7"/>
      <c r="C3" s="23" t="s">
        <v>114</v>
      </c>
      <c r="D3" s="10"/>
      <c r="E3" s="10"/>
      <c r="F3" s="10"/>
    </row>
    <row r="4" spans="1:98" s="48" customFormat="1" x14ac:dyDescent="0.25">
      <c r="C4" s="26" t="s">
        <v>35</v>
      </c>
      <c r="F4" s="49">
        <f>F37</f>
        <v>2768.94</v>
      </c>
    </row>
    <row r="5" spans="1:98" s="50" customFormat="1" ht="12.75" customHeight="1" x14ac:dyDescent="0.25">
      <c r="A5" s="43"/>
      <c r="B5" s="43"/>
      <c r="C5" s="43"/>
      <c r="D5" s="43"/>
      <c r="E5" s="43"/>
    </row>
    <row r="6" spans="1:98" s="56" customFormat="1" ht="15" x14ac:dyDescent="0.25">
      <c r="A6" s="51"/>
      <c r="B6" s="51"/>
      <c r="C6" s="52" t="s">
        <v>48</v>
      </c>
      <c r="D6" s="53" t="s">
        <v>49</v>
      </c>
      <c r="E6" s="53" t="s">
        <v>50</v>
      </c>
      <c r="F6" s="54" t="s">
        <v>51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</row>
    <row r="7" spans="1:98" s="56" customFormat="1" ht="15" x14ac:dyDescent="0.25">
      <c r="A7" s="51"/>
      <c r="B7" s="51"/>
      <c r="C7" s="57" t="s">
        <v>52</v>
      </c>
      <c r="D7" s="58"/>
      <c r="E7" s="58"/>
      <c r="F7" s="59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</row>
    <row r="8" spans="1:98" s="45" customFormat="1" x14ac:dyDescent="0.25">
      <c r="A8" s="43"/>
      <c r="B8" s="43"/>
      <c r="C8" s="172" t="s">
        <v>166</v>
      </c>
      <c r="D8" s="61" t="s">
        <v>162</v>
      </c>
      <c r="E8" s="62" t="s">
        <v>163</v>
      </c>
      <c r="F8" s="63">
        <v>536.79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</row>
    <row r="9" spans="1:98" s="45" customFormat="1" x14ac:dyDescent="0.25">
      <c r="A9" s="43"/>
      <c r="B9" s="43"/>
      <c r="C9" s="173" t="s">
        <v>167</v>
      </c>
      <c r="D9" s="65" t="s">
        <v>164</v>
      </c>
      <c r="E9" s="65" t="s">
        <v>165</v>
      </c>
      <c r="F9" s="63">
        <v>119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</row>
    <row r="10" spans="1:98" s="45" customFormat="1" x14ac:dyDescent="0.25">
      <c r="A10" s="43"/>
      <c r="B10" s="43"/>
      <c r="C10" s="66" t="s">
        <v>169</v>
      </c>
      <c r="D10" s="175" t="s">
        <v>168</v>
      </c>
      <c r="E10" s="67" t="s">
        <v>191</v>
      </c>
      <c r="F10" s="68">
        <f>859/3</f>
        <v>286.33333333333331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</row>
    <row r="11" spans="1:98" s="45" customFormat="1" x14ac:dyDescent="0.25">
      <c r="A11" s="43"/>
      <c r="B11" s="43"/>
      <c r="C11" s="66" t="s">
        <v>170</v>
      </c>
      <c r="D11" s="176" t="s">
        <v>171</v>
      </c>
      <c r="E11" s="67" t="s">
        <v>192</v>
      </c>
      <c r="F11" s="68">
        <f>680/3</f>
        <v>226.66666666666666</v>
      </c>
      <c r="G11" s="177">
        <f>F11+F10</f>
        <v>513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</row>
    <row r="12" spans="1:98" s="45" customFormat="1" x14ac:dyDescent="0.25">
      <c r="A12" s="43"/>
      <c r="B12" s="43"/>
      <c r="C12" s="66"/>
      <c r="D12" s="67"/>
      <c r="E12" s="67"/>
      <c r="F12" s="68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s="45" customFormat="1" x14ac:dyDescent="0.25">
      <c r="A13" s="43"/>
      <c r="B13" s="43"/>
      <c r="C13" s="66" t="s">
        <v>174</v>
      </c>
      <c r="D13" s="67" t="s">
        <v>172</v>
      </c>
      <c r="E13" s="67" t="s">
        <v>173</v>
      </c>
      <c r="F13" s="68">
        <v>99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s="45" customFormat="1" x14ac:dyDescent="0.25">
      <c r="A14" s="43"/>
      <c r="B14" s="43"/>
      <c r="C14" s="66" t="s">
        <v>174</v>
      </c>
      <c r="D14" s="67" t="s">
        <v>176</v>
      </c>
      <c r="E14" s="67" t="s">
        <v>175</v>
      </c>
      <c r="F14" s="68">
        <f>31.99+13</f>
        <v>44.989999999999995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</row>
    <row r="15" spans="1:98" s="45" customFormat="1" x14ac:dyDescent="0.25">
      <c r="A15" s="43"/>
      <c r="B15" s="43"/>
      <c r="C15" s="66" t="s">
        <v>179</v>
      </c>
      <c r="D15" s="176" t="s">
        <v>177</v>
      </c>
      <c r="E15" s="67" t="s">
        <v>178</v>
      </c>
      <c r="F15" s="68">
        <v>868.9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</row>
    <row r="16" spans="1:98" s="45" customFormat="1" x14ac:dyDescent="0.25">
      <c r="A16" s="43"/>
      <c r="B16" s="43"/>
      <c r="C16" s="66" t="s">
        <v>188</v>
      </c>
      <c r="D16" s="67" t="s">
        <v>183</v>
      </c>
      <c r="E16" s="67" t="s">
        <v>184</v>
      </c>
      <c r="F16" s="68">
        <v>552.82000000000005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</row>
    <row r="17" spans="1:98" s="45" customFormat="1" x14ac:dyDescent="0.25">
      <c r="A17" s="43"/>
      <c r="B17" s="43"/>
      <c r="C17" s="66" t="s">
        <v>187</v>
      </c>
      <c r="D17" s="67" t="s">
        <v>185</v>
      </c>
      <c r="E17" s="67" t="s">
        <v>186</v>
      </c>
      <c r="F17" s="68">
        <v>34.44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</row>
    <row r="18" spans="1:98" s="45" customFormat="1" x14ac:dyDescent="0.25">
      <c r="A18" s="43"/>
      <c r="B18" s="43"/>
      <c r="C18" s="66"/>
      <c r="D18" s="67"/>
      <c r="E18" s="67"/>
      <c r="F18" s="6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</row>
    <row r="19" spans="1:98" s="45" customFormat="1" x14ac:dyDescent="0.25">
      <c r="A19" s="43"/>
      <c r="B19" s="43"/>
      <c r="C19" s="66"/>
      <c r="D19" s="67"/>
      <c r="E19" s="67"/>
      <c r="F19" s="6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</row>
    <row r="20" spans="1:98" s="45" customFormat="1" x14ac:dyDescent="0.25">
      <c r="A20" s="43"/>
      <c r="B20" s="43"/>
      <c r="C20" s="66"/>
      <c r="D20" s="67"/>
      <c r="E20" s="67"/>
      <c r="F20" s="6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s="45" customFormat="1" x14ac:dyDescent="0.25">
      <c r="A21" s="43"/>
      <c r="B21" s="43"/>
      <c r="C21" s="66"/>
      <c r="D21" s="67"/>
      <c r="E21" s="67"/>
      <c r="F21" s="6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s="45" customFormat="1" x14ac:dyDescent="0.25">
      <c r="A22" s="43"/>
      <c r="B22" s="43"/>
      <c r="C22" s="66"/>
      <c r="D22" s="67"/>
      <c r="E22" s="67"/>
      <c r="F22" s="6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</row>
    <row r="23" spans="1:98" s="45" customFormat="1" x14ac:dyDescent="0.25">
      <c r="A23" s="43"/>
      <c r="B23" s="43"/>
      <c r="C23" s="66"/>
      <c r="D23" s="67"/>
      <c r="E23" s="67"/>
      <c r="F23" s="6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</row>
    <row r="24" spans="1:98" s="45" customFormat="1" x14ac:dyDescent="0.25">
      <c r="A24" s="43"/>
      <c r="B24" s="43"/>
      <c r="C24" s="66"/>
      <c r="D24" s="67"/>
      <c r="E24" s="67"/>
      <c r="F24" s="6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</row>
    <row r="25" spans="1:98" s="45" customFormat="1" x14ac:dyDescent="0.25">
      <c r="A25" s="43"/>
      <c r="B25" s="43"/>
      <c r="C25" s="66"/>
      <c r="D25" s="67"/>
      <c r="E25" s="67"/>
      <c r="F25" s="6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</row>
    <row r="26" spans="1:98" s="45" customFormat="1" x14ac:dyDescent="0.25">
      <c r="A26" s="43"/>
      <c r="B26" s="43"/>
      <c r="C26" s="66"/>
      <c r="D26" s="67"/>
      <c r="E26" s="67"/>
      <c r="F26" s="6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</row>
    <row r="27" spans="1:98" s="45" customFormat="1" x14ac:dyDescent="0.25">
      <c r="A27" s="43"/>
      <c r="B27" s="43"/>
      <c r="C27" s="66"/>
      <c r="D27" s="67"/>
      <c r="E27" s="67"/>
      <c r="F27" s="6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</row>
    <row r="28" spans="1:98" s="45" customFormat="1" x14ac:dyDescent="0.25">
      <c r="A28" s="43"/>
      <c r="B28" s="43"/>
      <c r="C28" s="66"/>
      <c r="D28" s="67"/>
      <c r="E28" s="67"/>
      <c r="F28" s="6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s="45" customFormat="1" x14ac:dyDescent="0.25">
      <c r="A29" s="43"/>
      <c r="B29" s="43"/>
      <c r="C29" s="66"/>
      <c r="D29" s="67"/>
      <c r="E29" s="67"/>
      <c r="F29" s="6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s="45" customFormat="1" x14ac:dyDescent="0.25">
      <c r="A30" s="43"/>
      <c r="B30" s="43"/>
      <c r="C30" s="66"/>
      <c r="D30" s="67"/>
      <c r="E30" s="67"/>
      <c r="F30" s="6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</row>
    <row r="31" spans="1:98" s="45" customFormat="1" x14ac:dyDescent="0.25">
      <c r="A31" s="43"/>
      <c r="B31" s="43"/>
      <c r="C31" s="66"/>
      <c r="D31" s="67"/>
      <c r="E31" s="67"/>
      <c r="F31" s="68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</row>
    <row r="32" spans="1:98" s="45" customFormat="1" x14ac:dyDescent="0.25">
      <c r="A32" s="43"/>
      <c r="B32" s="43"/>
      <c r="C32" s="66"/>
      <c r="D32" s="67"/>
      <c r="E32" s="67"/>
      <c r="F32" s="68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</row>
    <row r="33" spans="1:98" s="45" customFormat="1" x14ac:dyDescent="0.25">
      <c r="A33" s="43"/>
      <c r="B33" s="43"/>
      <c r="C33" s="66"/>
      <c r="D33" s="67"/>
      <c r="E33" s="67"/>
      <c r="F33" s="68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</row>
    <row r="34" spans="1:98" s="45" customFormat="1" x14ac:dyDescent="0.25">
      <c r="A34" s="43"/>
      <c r="B34" s="43"/>
      <c r="C34" s="66"/>
      <c r="D34" s="67"/>
      <c r="E34" s="67"/>
      <c r="F34" s="68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</row>
    <row r="35" spans="1:98" ht="13.5" x14ac:dyDescent="0.25">
      <c r="C35" s="66"/>
      <c r="D35" s="67"/>
      <c r="E35" s="67"/>
      <c r="F35" s="68"/>
    </row>
    <row r="36" spans="1:98" ht="13.5" x14ac:dyDescent="0.25">
      <c r="C36" s="69"/>
      <c r="D36" s="70"/>
      <c r="E36" s="70"/>
      <c r="F36" s="71"/>
    </row>
    <row r="37" spans="1:98" ht="13.5" x14ac:dyDescent="0.25">
      <c r="B37" s="72"/>
      <c r="C37" s="73"/>
      <c r="D37" s="74"/>
      <c r="E37" s="159" t="s">
        <v>119</v>
      </c>
      <c r="F37" s="75">
        <f>SUM(F8:F36)</f>
        <v>2768.94</v>
      </c>
    </row>
    <row r="38" spans="1:98" s="43" customFormat="1" x14ac:dyDescent="0.25">
      <c r="A38" s="76"/>
      <c r="B38" s="76"/>
      <c r="D38" s="77"/>
      <c r="E38" s="77"/>
    </row>
    <row r="39" spans="1:98" s="43" customFormat="1" ht="12.75" x14ac:dyDescent="0.2">
      <c r="C39" s="77"/>
      <c r="D39" s="77"/>
      <c r="E39" s="77"/>
    </row>
    <row r="40" spans="1:98" s="43" customFormat="1" ht="15" x14ac:dyDescent="0.2">
      <c r="C40" s="77"/>
      <c r="F40" s="78"/>
    </row>
    <row r="41" spans="1:98" s="43" customFormat="1" ht="15" x14ac:dyDescent="0.2">
      <c r="C41" s="77"/>
      <c r="F41" s="78"/>
    </row>
    <row r="42" spans="1:98" s="43" customFormat="1" x14ac:dyDescent="0.25">
      <c r="F42" s="50"/>
    </row>
    <row r="43" spans="1:98" s="43" customFormat="1" x14ac:dyDescent="0.25">
      <c r="F43" s="50"/>
    </row>
    <row r="44" spans="1:98" s="43" customFormat="1" x14ac:dyDescent="0.25">
      <c r="F44" s="50"/>
    </row>
    <row r="45" spans="1:98" s="43" customFormat="1" x14ac:dyDescent="0.25">
      <c r="F45" s="50"/>
    </row>
    <row r="46" spans="1:98" s="43" customFormat="1" x14ac:dyDescent="0.25">
      <c r="F46" s="50"/>
    </row>
    <row r="47" spans="1:98" s="43" customFormat="1" x14ac:dyDescent="0.25">
      <c r="F47" s="50"/>
    </row>
    <row r="48" spans="1:98" s="43" customFormat="1" x14ac:dyDescent="0.25">
      <c r="F48" s="50"/>
    </row>
    <row r="49" spans="6:6" s="43" customFormat="1" x14ac:dyDescent="0.25">
      <c r="F49" s="50"/>
    </row>
  </sheetData>
  <sheetProtection selectLockedCells="1" selectUnlockedCells="1"/>
  <hyperlinks>
    <hyperlink ref="C4" location="Startseite!A1" display="Zurück zur Startseite" xr:uid="{00000000-0004-0000-0700-000000000000}"/>
  </hyperlinks>
  <printOptions horizontalCentered="1" verticalCentered="1"/>
  <pageMargins left="0.39374999999999999" right="0.39374999999999999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T49"/>
  <sheetViews>
    <sheetView workbookViewId="0">
      <selection activeCell="C1" sqref="C1"/>
    </sheetView>
  </sheetViews>
  <sheetFormatPr baseColWidth="10" defaultColWidth="10.875" defaultRowHeight="15.75" x14ac:dyDescent="0.25"/>
  <cols>
    <col min="1" max="1" width="2.5" style="43" customWidth="1"/>
    <col min="2" max="2" width="2.375" style="43" customWidth="1"/>
    <col min="3" max="3" width="18.625" style="44" customWidth="1"/>
    <col min="4" max="4" width="33.125" style="44" customWidth="1"/>
    <col min="5" max="5" width="50.5" style="44" customWidth="1"/>
    <col min="6" max="6" width="14" style="45" customWidth="1"/>
    <col min="7" max="98" width="10.875" style="43"/>
    <col min="99" max="16384" width="10.875" style="44"/>
  </cols>
  <sheetData>
    <row r="1" spans="1:98" ht="26.25" x14ac:dyDescent="0.25">
      <c r="B1" s="3"/>
      <c r="C1" s="19"/>
      <c r="D1" s="46"/>
      <c r="E1" s="46"/>
      <c r="F1" s="47"/>
    </row>
    <row r="2" spans="1:98" s="6" customFormat="1" ht="24" customHeight="1" x14ac:dyDescent="0.25">
      <c r="B2" s="7"/>
      <c r="C2" s="23" t="s">
        <v>17</v>
      </c>
      <c r="D2" s="10"/>
      <c r="E2" s="10"/>
      <c r="F2" s="10"/>
    </row>
    <row r="3" spans="1:98" s="6" customFormat="1" ht="24" customHeight="1" x14ac:dyDescent="0.25">
      <c r="B3" s="7"/>
      <c r="C3" s="23"/>
      <c r="D3" s="10"/>
      <c r="E3" s="10"/>
      <c r="F3" s="10"/>
    </row>
    <row r="4" spans="1:98" s="48" customFormat="1" x14ac:dyDescent="0.25">
      <c r="C4" s="26" t="s">
        <v>35</v>
      </c>
      <c r="F4" s="49">
        <f>F37</f>
        <v>231.36</v>
      </c>
    </row>
    <row r="5" spans="1:98" s="50" customFormat="1" ht="12.75" customHeight="1" x14ac:dyDescent="0.25">
      <c r="A5" s="43"/>
      <c r="B5" s="43"/>
      <c r="C5" s="43"/>
      <c r="D5" s="43"/>
      <c r="E5" s="43"/>
    </row>
    <row r="6" spans="1:98" s="56" customFormat="1" ht="15" x14ac:dyDescent="0.25">
      <c r="A6" s="51"/>
      <c r="B6" s="51"/>
      <c r="C6" s="52" t="s">
        <v>48</v>
      </c>
      <c r="D6" s="53" t="s">
        <v>49</v>
      </c>
      <c r="E6" s="53" t="s">
        <v>50</v>
      </c>
      <c r="F6" s="54" t="s">
        <v>51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</row>
    <row r="7" spans="1:98" s="56" customFormat="1" ht="15" x14ac:dyDescent="0.25">
      <c r="A7" s="51"/>
      <c r="B7" s="51"/>
      <c r="C7" s="57" t="s">
        <v>52</v>
      </c>
      <c r="D7" s="58"/>
      <c r="E7" s="58"/>
      <c r="F7" s="59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</row>
    <row r="8" spans="1:98" s="45" customFormat="1" x14ac:dyDescent="0.25">
      <c r="A8" s="43"/>
      <c r="B8" s="43"/>
      <c r="C8" s="160" t="s">
        <v>120</v>
      </c>
      <c r="D8" s="161" t="s">
        <v>121</v>
      </c>
      <c r="E8" s="160"/>
      <c r="F8" s="162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</row>
    <row r="9" spans="1:98" s="45" customFormat="1" x14ac:dyDescent="0.25">
      <c r="A9" s="43"/>
      <c r="B9" s="43"/>
      <c r="C9" s="160" t="s">
        <v>120</v>
      </c>
      <c r="D9" s="163" t="s">
        <v>122</v>
      </c>
      <c r="E9" s="163"/>
      <c r="F9" s="162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</row>
    <row r="10" spans="1:98" s="45" customFormat="1" x14ac:dyDescent="0.25">
      <c r="A10" s="43"/>
      <c r="B10" s="43"/>
      <c r="C10" s="160" t="s">
        <v>120</v>
      </c>
      <c r="D10" s="163" t="s">
        <v>123</v>
      </c>
      <c r="E10" s="164"/>
      <c r="F10" s="165">
        <f>16.37+2.09</f>
        <v>18.46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</row>
    <row r="11" spans="1:98" s="45" customFormat="1" x14ac:dyDescent="0.25">
      <c r="A11" s="43"/>
      <c r="B11" s="43"/>
      <c r="C11" s="160" t="s">
        <v>120</v>
      </c>
      <c r="D11" s="163" t="s">
        <v>160</v>
      </c>
      <c r="E11" s="163" t="s">
        <v>161</v>
      </c>
      <c r="F11" s="166">
        <v>78.97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</row>
    <row r="12" spans="1:98" s="45" customFormat="1" x14ac:dyDescent="0.25">
      <c r="A12" s="43"/>
      <c r="B12" s="43"/>
      <c r="C12" s="66"/>
      <c r="D12" s="163" t="s">
        <v>158</v>
      </c>
      <c r="E12" s="163" t="s">
        <v>159</v>
      </c>
      <c r="F12" s="166">
        <v>133.93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</row>
    <row r="13" spans="1:98" s="45" customFormat="1" x14ac:dyDescent="0.25">
      <c r="A13" s="43"/>
      <c r="B13" s="43"/>
      <c r="C13" s="66"/>
      <c r="D13" s="163"/>
      <c r="E13" s="163"/>
      <c r="F13" s="166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</row>
    <row r="14" spans="1:98" s="45" customFormat="1" x14ac:dyDescent="0.25">
      <c r="A14" s="43"/>
      <c r="B14" s="43"/>
      <c r="C14" s="66"/>
      <c r="D14" s="163"/>
      <c r="E14" s="163"/>
      <c r="F14" s="166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</row>
    <row r="15" spans="1:98" s="45" customFormat="1" x14ac:dyDescent="0.25">
      <c r="A15" s="43"/>
      <c r="B15" s="43"/>
      <c r="C15" s="66"/>
      <c r="D15" s="163"/>
      <c r="E15" s="163"/>
      <c r="F15" s="166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</row>
    <row r="16" spans="1:98" s="45" customFormat="1" x14ac:dyDescent="0.25">
      <c r="A16" s="43"/>
      <c r="B16" s="43"/>
      <c r="C16" s="66"/>
      <c r="D16" s="163"/>
      <c r="E16" s="163"/>
      <c r="F16" s="166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</row>
    <row r="17" spans="1:98" s="45" customFormat="1" x14ac:dyDescent="0.25">
      <c r="A17" s="43"/>
      <c r="B17" s="43"/>
      <c r="C17" s="66"/>
      <c r="D17" s="163"/>
      <c r="E17" s="163"/>
      <c r="F17" s="166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</row>
    <row r="18" spans="1:98" s="45" customFormat="1" x14ac:dyDescent="0.25">
      <c r="A18" s="43"/>
      <c r="B18" s="43"/>
      <c r="C18" s="66"/>
      <c r="D18" s="163"/>
      <c r="E18" s="163"/>
      <c r="F18" s="68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</row>
    <row r="19" spans="1:98" s="45" customFormat="1" x14ac:dyDescent="0.25">
      <c r="A19" s="43"/>
      <c r="B19" s="43"/>
      <c r="C19" s="66"/>
      <c r="D19" s="163"/>
      <c r="E19" s="163"/>
      <c r="F19" s="68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</row>
    <row r="20" spans="1:98" s="45" customFormat="1" x14ac:dyDescent="0.25">
      <c r="A20" s="43"/>
      <c r="B20" s="43"/>
      <c r="C20" s="66"/>
      <c r="D20" s="163"/>
      <c r="E20" s="163"/>
      <c r="F20" s="68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</row>
    <row r="21" spans="1:98" s="45" customFormat="1" x14ac:dyDescent="0.25">
      <c r="A21" s="43"/>
      <c r="B21" s="43"/>
      <c r="C21" s="66"/>
      <c r="D21" s="67"/>
      <c r="E21" s="163"/>
      <c r="F21" s="68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</row>
    <row r="22" spans="1:98" s="45" customFormat="1" x14ac:dyDescent="0.25">
      <c r="A22" s="43"/>
      <c r="B22" s="43"/>
      <c r="C22" s="66"/>
      <c r="D22" s="67"/>
      <c r="E22" s="163"/>
      <c r="F22" s="68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</row>
    <row r="23" spans="1:98" s="45" customFormat="1" x14ac:dyDescent="0.25">
      <c r="A23" s="43"/>
      <c r="B23" s="43"/>
      <c r="C23" s="66"/>
      <c r="D23" s="67"/>
      <c r="E23" s="163"/>
      <c r="F23" s="68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</row>
    <row r="24" spans="1:98" s="45" customFormat="1" x14ac:dyDescent="0.25">
      <c r="A24" s="43"/>
      <c r="B24" s="43"/>
      <c r="C24" s="66"/>
      <c r="D24" s="67"/>
      <c r="E24" s="163"/>
      <c r="F24" s="68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</row>
    <row r="25" spans="1:98" s="45" customFormat="1" x14ac:dyDescent="0.25">
      <c r="A25" s="43"/>
      <c r="B25" s="43"/>
      <c r="C25" s="66"/>
      <c r="D25" s="67"/>
      <c r="E25" s="163"/>
      <c r="F25" s="68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</row>
    <row r="26" spans="1:98" s="45" customFormat="1" x14ac:dyDescent="0.25">
      <c r="A26" s="43"/>
      <c r="B26" s="43"/>
      <c r="C26" s="66"/>
      <c r="D26" s="67"/>
      <c r="E26" s="67"/>
      <c r="F26" s="68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</row>
    <row r="27" spans="1:98" s="45" customFormat="1" x14ac:dyDescent="0.25">
      <c r="A27" s="43"/>
      <c r="B27" s="43"/>
      <c r="C27" s="66"/>
      <c r="D27" s="67"/>
      <c r="E27" s="67"/>
      <c r="F27" s="68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</row>
    <row r="28" spans="1:98" s="45" customFormat="1" x14ac:dyDescent="0.25">
      <c r="A28" s="43"/>
      <c r="B28" s="43"/>
      <c r="C28" s="66"/>
      <c r="D28" s="67"/>
      <c r="E28" s="67"/>
      <c r="F28" s="68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</row>
    <row r="29" spans="1:98" s="45" customFormat="1" x14ac:dyDescent="0.25">
      <c r="A29" s="43"/>
      <c r="B29" s="43"/>
      <c r="C29" s="66"/>
      <c r="D29" s="67"/>
      <c r="E29" s="67"/>
      <c r="F29" s="68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</row>
    <row r="30" spans="1:98" s="45" customFormat="1" x14ac:dyDescent="0.25">
      <c r="A30" s="43"/>
      <c r="B30" s="43"/>
      <c r="C30" s="66"/>
      <c r="D30" s="67"/>
      <c r="E30" s="67"/>
      <c r="F30" s="68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</row>
    <row r="31" spans="1:98" s="45" customFormat="1" x14ac:dyDescent="0.25">
      <c r="A31" s="43"/>
      <c r="B31" s="43"/>
      <c r="C31" s="66"/>
      <c r="D31" s="67"/>
      <c r="E31" s="67"/>
      <c r="F31" s="68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</row>
    <row r="32" spans="1:98" s="45" customFormat="1" x14ac:dyDescent="0.25">
      <c r="A32" s="43"/>
      <c r="B32" s="43"/>
      <c r="C32" s="66"/>
      <c r="D32" s="67"/>
      <c r="E32" s="67"/>
      <c r="F32" s="68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</row>
    <row r="33" spans="1:98" s="45" customFormat="1" x14ac:dyDescent="0.25">
      <c r="A33" s="43"/>
      <c r="B33" s="43"/>
      <c r="C33" s="66"/>
      <c r="D33" s="67"/>
      <c r="E33" s="67"/>
      <c r="F33" s="68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</row>
    <row r="34" spans="1:98" s="45" customFormat="1" x14ac:dyDescent="0.25">
      <c r="A34" s="43"/>
      <c r="B34" s="43"/>
      <c r="C34" s="66"/>
      <c r="D34" s="67"/>
      <c r="E34" s="67"/>
      <c r="F34" s="68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</row>
    <row r="35" spans="1:98" ht="13.5" x14ac:dyDescent="0.25">
      <c r="C35" s="66"/>
      <c r="D35" s="67"/>
      <c r="E35" s="67"/>
      <c r="F35" s="68"/>
    </row>
    <row r="36" spans="1:98" ht="13.5" x14ac:dyDescent="0.25">
      <c r="C36" s="69"/>
      <c r="D36" s="70"/>
      <c r="E36" s="70"/>
      <c r="F36" s="71"/>
    </row>
    <row r="37" spans="1:98" ht="13.5" x14ac:dyDescent="0.25">
      <c r="B37" s="72"/>
      <c r="C37" s="73"/>
      <c r="D37" s="74"/>
      <c r="E37" s="74"/>
      <c r="F37" s="75">
        <f>SUM(F8:F36)</f>
        <v>231.36</v>
      </c>
    </row>
    <row r="38" spans="1:98" s="43" customFormat="1" x14ac:dyDescent="0.25">
      <c r="A38" s="76"/>
      <c r="B38" s="76"/>
      <c r="D38" s="77"/>
      <c r="E38" s="77"/>
    </row>
    <row r="39" spans="1:98" s="43" customFormat="1" ht="12.75" x14ac:dyDescent="0.2">
      <c r="C39" s="77"/>
      <c r="D39" s="77"/>
      <c r="E39" s="77"/>
    </row>
    <row r="40" spans="1:98" s="43" customFormat="1" ht="15" x14ac:dyDescent="0.2">
      <c r="C40" s="77"/>
      <c r="F40" s="78"/>
    </row>
    <row r="41" spans="1:98" s="43" customFormat="1" ht="15" x14ac:dyDescent="0.2">
      <c r="C41" s="77"/>
      <c r="F41" s="78"/>
    </row>
    <row r="42" spans="1:98" s="43" customFormat="1" x14ac:dyDescent="0.25">
      <c r="F42" s="50"/>
    </row>
    <row r="43" spans="1:98" s="43" customFormat="1" x14ac:dyDescent="0.25">
      <c r="F43" s="50"/>
    </row>
    <row r="44" spans="1:98" s="43" customFormat="1" x14ac:dyDescent="0.25">
      <c r="F44" s="50"/>
    </row>
    <row r="45" spans="1:98" s="43" customFormat="1" x14ac:dyDescent="0.25">
      <c r="F45" s="50"/>
    </row>
    <row r="46" spans="1:98" s="43" customFormat="1" x14ac:dyDescent="0.25">
      <c r="F46" s="50"/>
    </row>
    <row r="47" spans="1:98" s="43" customFormat="1" x14ac:dyDescent="0.25">
      <c r="F47" s="50"/>
    </row>
    <row r="48" spans="1:98" s="43" customFormat="1" x14ac:dyDescent="0.25">
      <c r="F48" s="50"/>
    </row>
    <row r="49" spans="6:6" s="43" customFormat="1" x14ac:dyDescent="0.25">
      <c r="F49" s="50"/>
    </row>
  </sheetData>
  <sheetProtection selectLockedCells="1" selectUnlockedCells="1"/>
  <hyperlinks>
    <hyperlink ref="C4" location="Startseite!A1" display="Zurück zur Startseite" xr:uid="{00000000-0004-0000-08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Roman,Standard"&amp;A</oddHeader>
    <oddFooter>&amp;C&amp;"Times New Roman,Standard"Seite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p:Policy xmlns:p="office.server.policy" id="" local="true">
  <p:Name>MLP Dokument</p:Name>
  <p:Description/>
  <p:Statement/>
  <p:PolicyItems>
    <p:PolicyItem featureId="Microsoft.Office.RecordsManagement.PolicyFeatures.PolicyAudit" staticId="0x010100DD6FB81400E45843A745A1A750B970CA00E9F2B3ACDE2C4B42BCF8B1B7319DDE7C|1757814118" UniqueId="16847cc9-0d7b-4646-97fb-e1141df64df6">
      <p:Name>Überwachung</p:Name>
      <p:Description>Überwacht Benutzeraktionen in Dokumenten und Listenelementen und schreibt diese in das Überwachungsprotokoll.</p:Description>
      <p:CustomData>
        <Audit>
          <Update/>
          <CheckInOut/>
          <MoveCopy/>
          <DeleteRestore/>
        </Audit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8829fb-2901-4c18-83de-f8c376b6f6f4"/>
    <TaxKeywordTaxHTField xmlns="da8829fb-2901-4c18-83de-f8c376b6f6f4">
      <Terms xmlns="http://schemas.microsoft.com/office/infopath/2007/PartnerControls"/>
    </TaxKeywordTaxHTField>
    <_dlc_DocId xmlns="da8829fb-2901-4c18-83de-f8c376b6f6f4">MLPORG114-1540685253-27</_dlc_DocId>
    <_dlc_DocIdUrl xmlns="da8829fb-2901-4c18-83de-f8c376b6f6f4">
      <Url>https://sharepoint.mlp.de/org/114/145/_layouts/15/DocIdRedir.aspx?ID=MLPORG114-1540685253-27</Url>
      <Description>MLPORG114-1540685253-27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MLP Dokument" ma:contentTypeID="0x010100DD6FB81400E45843A745A1A750B970CA00E9F2B3ACDE2C4B42BCF8B1B7319DDE7C" ma:contentTypeVersion="7" ma:contentTypeDescription="Ein neues Dokument erstellen." ma:contentTypeScope="" ma:versionID="c7d3896f22597642f2e861f274692fd3">
  <xsd:schema xmlns:xsd="http://www.w3.org/2001/XMLSchema" xmlns:xs="http://www.w3.org/2001/XMLSchema" xmlns:p="http://schemas.microsoft.com/office/2006/metadata/properties" xmlns:ns1="http://schemas.microsoft.com/sharepoint/v3" xmlns:ns2="da8829fb-2901-4c18-83de-f8c376b6f6f4" xmlns:ns3="09057e11-c610-495e-b8e4-2869c1d089eb" targetNamespace="http://schemas.microsoft.com/office/2006/metadata/properties" ma:root="true" ma:fieldsID="a54b712cf45fa3df97c47c982cda1960" ns1:_="" ns2:_="" ns3:_="">
    <xsd:import namespace="http://schemas.microsoft.com/sharepoint/v3"/>
    <xsd:import namespace="da8829fb-2901-4c18-83de-f8c376b6f6f4"/>
    <xsd:import namespace="09057e11-c610-495e-b8e4-2869c1d089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_dlc_Exempt" minOccurs="0"/>
                <xsd:element ref="ns2:TaxKeywordTaxHTField" minOccurs="0"/>
                <xsd:element ref="ns2:TaxCatchAll" minOccurs="0"/>
                <xsd:element ref="ns2:TaxCatchAllLabel" minOccurs="0"/>
                <xsd:element ref="ns3:mp_SiteSour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1" nillable="true" ma:displayName="Von der Richtlinie ausgenomm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829fb-2901-4c18-83de-f8c376b6f6f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TaxKeywordTaxHTField" ma:index="12" nillable="true" ma:taxonomy="true" ma:internalName="TaxKeywordTaxHTField" ma:taxonomyFieldName="TaxKeyword" ma:displayName="Unternehmensstichwörter" ma:fieldId="{23f27201-bee3-471e-b2e7-b64fd8b7ca38}" ma:taxonomyMulti="true" ma:sspId="ecdf1bf8-95ef-4024-a00b-c34843773da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iespalte &quot;Alle abfangen&quot;" ma:hidden="true" ma:list="{3882b550-0511-4b84-8eb2-3decb4928601}" ma:internalName="TaxCatchAll" ma:showField="CatchAllData" ma:web="da8829fb-2901-4c18-83de-f8c376b6f6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iespalte &quot;Alle abfangen&quot;1" ma:hidden="true" ma:list="{3882b550-0511-4b84-8eb2-3decb4928601}" ma:internalName="TaxCatchAllLabel" ma:readOnly="true" ma:showField="CatchAllDataLabel" ma:web="da8829fb-2901-4c18-83de-f8c376b6f6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7e11-c610-495e-b8e4-2869c1d089eb" elementFormDefault="qualified">
    <xsd:import namespace="http://schemas.microsoft.com/office/2006/documentManagement/types"/>
    <xsd:import namespace="http://schemas.microsoft.com/office/infopath/2007/PartnerControls"/>
    <xsd:element name="mp_SiteSource" ma:index="16" nillable="true" ma:displayName="Bereich" ma:default="HT Stuttgart 03" ma:internalName="mp_SiteSourc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1B750-0108-48FE-9F58-CCCC341980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450CF-42FC-4898-83FE-02364E5C13D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15C641B-5D64-4C4D-A631-DF8E06E359DB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94F20146-7038-4769-9F1A-F4BED3F4C2AE}">
  <ds:schemaRefs>
    <ds:schemaRef ds:uri="http://schemas.microsoft.com/office/2006/metadata/properties"/>
    <ds:schemaRef ds:uri="http://schemas.microsoft.com/office/infopath/2007/PartnerControls"/>
    <ds:schemaRef ds:uri="da8829fb-2901-4c18-83de-f8c376b6f6f4"/>
  </ds:schemaRefs>
</ds:datastoreItem>
</file>

<file path=customXml/itemProps5.xml><?xml version="1.0" encoding="utf-8"?>
<ds:datastoreItem xmlns:ds="http://schemas.openxmlformats.org/officeDocument/2006/customXml" ds:itemID="{4F44CEA6-225E-4F36-828E-6D2B47530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8829fb-2901-4c18-83de-f8c376b6f6f4"/>
    <ds:schemaRef ds:uri="09057e11-c610-495e-b8e4-2869c1d08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</vt:i4>
      </vt:variant>
    </vt:vector>
  </HeadingPairs>
  <TitlesOfParts>
    <vt:vector size="15" baseType="lpstr">
      <vt:lpstr>Startseite</vt:lpstr>
      <vt:lpstr>Ausgaben_Übersicht</vt:lpstr>
      <vt:lpstr>Beiträge&amp;Gebühren</vt:lpstr>
      <vt:lpstr>Fahrten Dienstreisen</vt:lpstr>
      <vt:lpstr>Fahrten Wohnung-Studienort</vt:lpstr>
      <vt:lpstr>Fahrten Lerngemeinschaften</vt:lpstr>
      <vt:lpstr>Fahrten Familienheimfahrten</vt:lpstr>
      <vt:lpstr>Kosten für Arbeitsmittel</vt:lpstr>
      <vt:lpstr>Bewerbungskosten</vt:lpstr>
      <vt:lpstr>Fortbildungskosten</vt:lpstr>
      <vt:lpstr>Umzugskosten</vt:lpstr>
      <vt:lpstr>Sonstige Ausgaben</vt:lpstr>
      <vt:lpstr>Sonderausgaben</vt:lpstr>
      <vt:lpstr>Ausgaben_Übersicht!Excel_BuiltIn__FilterDatabase</vt:lpstr>
      <vt:lpstr>'Fahrten Lerngemeinschaften'!Excel_BuiltIn__FilterDatabase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Fedorec, Marko</dc:creator>
  <cp:lastModifiedBy>Feldberger, Christian</cp:lastModifiedBy>
  <cp:lastPrinted>2016-10-06T11:33:24Z</cp:lastPrinted>
  <dcterms:created xsi:type="dcterms:W3CDTF">2014-10-06T20:25:23Z</dcterms:created>
  <dcterms:modified xsi:type="dcterms:W3CDTF">2023-12-08T14:03:14Z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0x010100DD6FB81400E45843A745A1A750B970CA00E9F2B3ACDE2C4B42BCF8B1B7319DDE7C</vt:lpwstr>
  </property>
  <property fmtid="{D5CDD505-2E9C-101B-9397-08002B2CF9AE}" pid="3" name="TaxKeyword">
    <vt:lpwstr/>
  </property>
  <property fmtid="{D5CDD505-2E9C-101B-9397-08002B2CF9AE}" pid="4" name="_dlc_DocIdItemGuid">
    <vt:lpwstr>366d9c8d-678a-428d-8f6a-32af72feb170</vt:lpwstr>
  </property>
  <property fmtid="{D5CDD505-2E9C-101B-9397-08002B2CF9AE}" pid="5" name="IsMyDocuments">
    <vt:bool>true</vt:bool>
  </property>
</Properties>
</file>